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BA4CFBA5-6DE6-4899-9062-33CA9A512F37}" xr6:coauthVersionLast="47" xr6:coauthVersionMax="47" xr10:uidLastSave="{00000000-0000-0000-0000-000000000000}"/>
  <bookViews>
    <workbookView xWindow="-120" yWindow="-120" windowWidth="29040" windowHeight="15840" xr2:uid="{68B97B33-378E-4F7E-97E8-FA35E060F38F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D1" i="1"/>
  <c r="E1" i="1"/>
  <c r="Y11" i="1"/>
  <c r="U11" i="1"/>
  <c r="Q11" i="1"/>
  <c r="M11" i="1"/>
  <c r="I11" i="1"/>
  <c r="AA11" i="1"/>
  <c r="S11" i="1"/>
  <c r="K11" i="1"/>
  <c r="N11" i="1"/>
  <c r="AB11" i="1"/>
  <c r="X11" i="1"/>
  <c r="T11" i="1"/>
  <c r="P11" i="1"/>
  <c r="L11" i="1"/>
  <c r="H11" i="1"/>
  <c r="W11" i="1"/>
  <c r="O11" i="1"/>
  <c r="Z11" i="1"/>
  <c r="V11" i="1"/>
  <c r="R11" i="1"/>
  <c r="J11" i="1"/>
  <c r="C28" i="1" l="1"/>
  <c r="C24" i="1"/>
  <c r="C20" i="1"/>
  <c r="C16" i="1"/>
  <c r="C12" i="1"/>
  <c r="C22" i="1"/>
  <c r="C14" i="1"/>
  <c r="C21" i="1"/>
  <c r="C13" i="1"/>
  <c r="C27" i="1"/>
  <c r="C23" i="1"/>
  <c r="C19" i="1"/>
  <c r="C15" i="1"/>
  <c r="C26" i="1"/>
  <c r="C18" i="1"/>
  <c r="C25" i="1"/>
  <c r="C17" i="1"/>
  <c r="E6" i="1" l="1"/>
</calcChain>
</file>

<file path=xl/sharedStrings.xml><?xml version="1.0" encoding="utf-8"?>
<sst xmlns="http://schemas.openxmlformats.org/spreadsheetml/2006/main" count="139" uniqueCount="91">
  <si>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</si>
  <si>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</si>
  <si>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</si>
  <si>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</si>
  <si>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</si>
  <si>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</si>
  <si>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</si>
  <si>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</si>
  <si>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</si>
  <si>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</si>
  <si>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</si>
  <si>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</si>
  <si>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</si>
  <si>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</si>
  <si>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</si>
  <si>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</si>
  <si>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</si>
  <si>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</si>
  <si>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</si>
  <si>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</si>
  <si>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</si>
  <si>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</si>
  <si>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</si>
  <si>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</si>
  <si>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</si>
  <si>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</si>
  <si>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</si>
  <si>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</si>
  <si>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</si>
  <si>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</si>
  <si>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</si>
  <si>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</si>
  <si>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</si>
  <si>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</si>
  <si>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</si>
  <si>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</si>
  <si>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</si>
  <si>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</si>
  <si>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</si>
  <si>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</si>
  <si>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</si>
  <si>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</si>
  <si>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</si>
  <si>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</si>
  <si>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</si>
  <si>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</si>
  <si>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</si>
  <si>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</si>
  <si>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</si>
  <si>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</si>
  <si>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</si>
  <si>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</si>
  <si>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</si>
  <si>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</si>
  <si>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</si>
  <si>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</si>
  <si>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</si>
  <si>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</si>
  <si>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</si>
  <si>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</si>
  <si>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Total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</si>
  <si>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</si>
  <si>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</si>
  <si>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</si>
  <si>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</si>
  <si>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</si>
  <si>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</si>
  <si>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</si>
  <si>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</si>
  <si>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</si>
  <si>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</si>
  <si>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</si>
  <si>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</si>
  <si>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</si>
  <si>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</si>
  <si>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</si>
  <si>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</si>
  <si>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</si>
  <si>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</si>
  <si>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</si>
  <si>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</si>
  <si>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</si>
  <si>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</si>
  <si>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</si>
  <si>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</si>
  <si>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</si>
  <si>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</si>
  <si>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</si>
  <si>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Portesham</t>
  </si>
  <si>
    <t>Special Care Baby Unit</t>
  </si>
  <si>
    <t>The Stroke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</si>
</sst>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9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0" fillId="2" borderId="2" xfId="1" applyFill="1" applyBorder="1" applyAlignment="1" applyProtection="1">
      <alignment horizontal="center" vertical="center" wrapTex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locked="0" hidden="1"/>
    </xf>
    <xf numFmtId="0" fontId="11" fillId="2" borderId="4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>
      <alignment horizontal="left" vertical="top" wrapText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" fontId="15" fillId="4" borderId="10" xfId="0" applyNumberFormat="1" applyFont="1" applyFill="1" applyBorder="1" applyAlignment="1">
      <alignment horizontal="center" vertical="center" wrapText="1"/>
    </xf>
    <xf numFmtId="16" fontId="15" fillId="4" borderId="7" xfId="0" applyNumberFormat="1" applyFont="1" applyFill="1" applyBorder="1" applyAlignment="1">
      <alignment horizontal="center" vertical="center" wrapText="1"/>
    </xf>
    <xf numFmtId="16" fontId="15" fillId="4" borderId="9" xfId="0" applyNumberFormat="1" applyFont="1" applyFill="1" applyBorder="1" applyAlignment="1">
      <alignment horizontal="center" vertical="center" wrapText="1"/>
    </xf>
    <xf numFmtId="16" fontId="15" fillId="4" borderId="11" xfId="0" applyNumberFormat="1" applyFont="1" applyFill="1" applyBorder="1" applyAlignment="1">
      <alignment horizontal="center" vertical="center" wrapText="1"/>
    </xf>
    <xf numFmtId="16" fontId="17" fillId="5" borderId="7" xfId="0" applyNumberFormat="1" applyFont="1" applyFill="1" applyBorder="1" applyAlignment="1">
      <alignment horizontal="center" vertical="center" wrapText="1"/>
    </xf>
    <xf numFmtId="16" fontId="17" fillId="5" borderId="9" xfId="0" applyNumberFormat="1" applyFont="1" applyFill="1" applyBorder="1" applyAlignment="1">
      <alignment horizontal="center" vertical="center" wrapText="1"/>
    </xf>
    <xf numFmtId="16" fontId="15" fillId="4" borderId="12" xfId="0" applyNumberFormat="1" applyFont="1" applyFill="1" applyBorder="1" applyAlignment="1">
      <alignment horizontal="center" vertical="center" wrapText="1"/>
    </xf>
    <xf numFmtId="16" fontId="15" fillId="4" borderId="13" xfId="0" applyNumberFormat="1" applyFont="1" applyFill="1" applyBorder="1" applyAlignment="1">
      <alignment horizontal="center" vertical="center" wrapText="1"/>
    </xf>
    <xf numFmtId="16" fontId="18" fillId="4" borderId="10" xfId="0" applyNumberFormat="1" applyFont="1" applyFill="1" applyBorder="1" applyAlignment="1">
      <alignment horizontal="center" vertical="center" wrapText="1"/>
    </xf>
    <xf numFmtId="16" fontId="15" fillId="4" borderId="10" xfId="0" applyNumberFormat="1" applyFont="1" applyFill="1" applyBorder="1" applyAlignment="1">
      <alignment horizontal="center" vertical="center" wrapText="1"/>
    </xf>
    <xf numFmtId="16" fontId="15" fillId="4" borderId="14" xfId="0" applyNumberFormat="1" applyFont="1" applyFill="1" applyBorder="1" applyAlignment="1">
      <alignment horizontal="center" vertical="center" wrapText="1"/>
    </xf>
    <xf numFmtId="16" fontId="17" fillId="5" borderId="12" xfId="0" applyNumberFormat="1" applyFont="1" applyFill="1" applyBorder="1" applyAlignment="1">
      <alignment horizontal="center" vertical="center" wrapText="1"/>
    </xf>
    <xf numFmtId="1" fontId="15" fillId="4" borderId="12" xfId="0" applyNumberFormat="1" applyFont="1" applyFill="1" applyBorder="1" applyAlignment="1">
      <alignment horizontal="center" vertical="center" wrapText="1"/>
    </xf>
    <xf numFmtId="16" fontId="15" fillId="4" borderId="15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20" fillId="6" borderId="12" xfId="2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164" fontId="20" fillId="6" borderId="12" xfId="0" applyNumberFormat="1" applyFont="1" applyFill="1" applyBorder="1" applyAlignment="1" applyProtection="1">
      <alignment horizontal="center" vertical="center"/>
      <protection hidden="1"/>
    </xf>
    <xf numFmtId="0" fontId="21" fillId="6" borderId="7" xfId="2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2" fillId="0" borderId="12" xfId="0" applyFont="1" applyBorder="1" applyProtection="1">
      <protection locked="0"/>
    </xf>
    <xf numFmtId="0" fontId="23" fillId="2" borderId="9" xfId="0" applyFont="1" applyFill="1" applyBorder="1" applyAlignment="1" applyProtection="1">
      <alignment horizontal="left" vertical="top" wrapText="1"/>
      <protection locked="0"/>
    </xf>
    <xf numFmtId="0" fontId="23" fillId="2" borderId="12" xfId="0" applyFont="1" applyFill="1" applyBorder="1" applyAlignment="1" applyProtection="1">
      <alignment horizontal="left" vertical="top" wrapText="1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164" fontId="21" fillId="7" borderId="12" xfId="0" applyNumberFormat="1" applyFont="1" applyFill="1" applyBorder="1" applyAlignment="1" applyProtection="1">
      <alignment horizontal="center" vertical="center"/>
      <protection hidden="1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21" fillId="2" borderId="12" xfId="2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3" fillId="2" borderId="15" xfId="2" quotePrefix="1" applyFont="1" applyFill="1" applyBorder="1" applyAlignment="1" applyProtection="1">
      <alignment horizontal="left" vertical="center"/>
      <protection locked="0"/>
    </xf>
    <xf numFmtId="0" fontId="23" fillId="2" borderId="12" xfId="2" quotePrefix="1" applyFont="1" applyFill="1" applyBorder="1" applyAlignment="1" applyProtection="1">
      <alignment horizontal="left" vertical="center"/>
      <protection locked="0"/>
    </xf>
    <xf numFmtId="0" fontId="21" fillId="2" borderId="12" xfId="2" quotePrefix="1" applyFont="1" applyFill="1" applyBorder="1" applyAlignment="1" applyProtection="1">
      <alignment horizontal="left" vertical="center"/>
      <protection locked="0"/>
    </xf>
  </cellXfs>
  <cellStyles count="3">
    <cellStyle name="Hyperlink" xfId="1" builtinId="8"/>
    <cellStyle name="Normal" xfId="0" builtinId="0"/>
    <cellStyle name="Normal_TemplateDownload" xfId="2" xr:uid="{E71CFBC2-1942-4BD2-ACA6-66BB61F47670}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%20-%20Dec%2023.xlsm" TargetMode="External"/><Relationship Id="rId1" Type="http://schemas.openxmlformats.org/officeDocument/2006/relationships/externalLinkPath" Target="/Users/hime/AppData/Local/Microsoft/Windows/INetCache/Content.Outlook/TC0SVOYR/Safe%20Staffin%20-%20Dec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415F-A05E-4B96-A9CD-FC0F856B1D67}">
  <dimension ref="C1:AI28"/>
  <sheetViews>
    <sheetView tabSelected="1" zoomScale="30" zoomScaleNormal="30" workbookViewId="0">
      <selection activeCell="BA14" sqref="BA14"/>
    </sheetView>
  </sheetViews>
  <sheetFormatPr defaultRowHeight="15" x14ac:dyDescent="0.25"/>
  <sheetData>
    <row r="1" spans="3:35" ht="34.5" x14ac:dyDescent="0.25">
      <c r="C1" s="1" t="s">
        <v>0</v>
      </c>
      <c r="D1" s="2" t="str">
        <f>IF(ISBLANK(OrgCodeSelection),"",OrgCodeSelection)</f>
        <v>RBD</v>
      </c>
      <c r="E1" s="3" t="str">
        <f>IF(ISBLANK(OrgNameSelection),"",OrgNameSelection)</f>
        <v>DORSET COUNTY HOSPITAL NHS FOUNDATION TRUST</v>
      </c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5"/>
      <c r="S1" s="6"/>
      <c r="T1" s="6"/>
      <c r="U1" s="6"/>
      <c r="V1" s="6"/>
      <c r="W1" s="6"/>
      <c r="X1" s="6"/>
      <c r="Y1" s="6"/>
      <c r="Z1" s="6"/>
      <c r="AA1" s="6"/>
      <c r="AB1" s="6" t="s">
        <v>1</v>
      </c>
      <c r="AC1" s="6"/>
      <c r="AD1" s="6"/>
      <c r="AE1" s="6"/>
      <c r="AF1" s="6"/>
      <c r="AG1" s="6"/>
      <c r="AH1" s="6"/>
      <c r="AI1" s="6"/>
    </row>
    <row r="2" spans="3:35" ht="34.5" x14ac:dyDescent="0.55000000000000004">
      <c r="C2" s="7"/>
      <c r="D2" s="5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 t="str">
        <f>""</f>
        <v/>
      </c>
      <c r="AD2" s="6"/>
      <c r="AE2" s="6"/>
      <c r="AF2" s="6"/>
      <c r="AG2" s="6"/>
      <c r="AH2" s="6"/>
      <c r="AI2" s="6"/>
    </row>
    <row r="3" spans="3:35" ht="34.5" x14ac:dyDescent="0.25">
      <c r="C3" s="9"/>
      <c r="D3" s="5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3:35" ht="35.25" thickBot="1" x14ac:dyDescent="0.3">
      <c r="C4" s="12"/>
      <c r="D4" s="5"/>
      <c r="E4" s="13" t="s">
        <v>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5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3:35" ht="35.25" thickBot="1" x14ac:dyDescent="0.3">
      <c r="C5" s="9"/>
      <c r="D5" s="5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5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3:35" ht="34.5" x14ac:dyDescent="0.25">
      <c r="C6" s="17"/>
      <c r="D6" s="17"/>
      <c r="E6" s="18" t="str">
        <f ca="1">IFERROR(IF(COUNTBLANK(D12:AB211)=5000,"You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3:35" ht="120" x14ac:dyDescent="0.25">
      <c r="C7" s="20"/>
      <c r="D7" s="20"/>
      <c r="E7" s="21" t="s">
        <v>4</v>
      </c>
      <c r="F7" s="4"/>
      <c r="G7" s="4"/>
      <c r="H7" s="22" t="s">
        <v>5</v>
      </c>
      <c r="I7" s="23"/>
      <c r="J7" s="23"/>
      <c r="K7" s="23"/>
      <c r="L7" s="23"/>
      <c r="M7" s="23"/>
      <c r="N7" s="23"/>
      <c r="O7" s="24"/>
      <c r="P7" s="22" t="s">
        <v>6</v>
      </c>
      <c r="Q7" s="23"/>
      <c r="R7" s="23"/>
      <c r="S7" s="23"/>
      <c r="T7" s="23"/>
      <c r="U7" s="23"/>
      <c r="V7" s="23"/>
      <c r="W7" s="24"/>
      <c r="X7" s="22" t="s">
        <v>7</v>
      </c>
      <c r="Y7" s="25"/>
      <c r="Z7" s="25"/>
      <c r="AA7" s="26"/>
      <c r="AB7" s="27" t="s">
        <v>8</v>
      </c>
      <c r="AC7" s="22" t="s">
        <v>9</v>
      </c>
      <c r="AD7" s="23"/>
      <c r="AE7" s="23"/>
      <c r="AF7" s="23"/>
      <c r="AG7" s="23"/>
      <c r="AH7" s="23"/>
      <c r="AI7" s="24"/>
    </row>
    <row r="8" spans="3:35" ht="18.75" x14ac:dyDescent="0.25">
      <c r="C8" s="28" t="s">
        <v>10</v>
      </c>
      <c r="D8" s="29"/>
      <c r="E8" s="30" t="s">
        <v>11</v>
      </c>
      <c r="F8" s="31" t="s">
        <v>12</v>
      </c>
      <c r="G8" s="32"/>
      <c r="H8" s="33" t="s">
        <v>13</v>
      </c>
      <c r="I8" s="33"/>
      <c r="J8" s="33" t="s">
        <v>14</v>
      </c>
      <c r="K8" s="33"/>
      <c r="L8" s="28" t="s">
        <v>15</v>
      </c>
      <c r="M8" s="29"/>
      <c r="N8" s="28" t="s">
        <v>16</v>
      </c>
      <c r="O8" s="29"/>
      <c r="P8" s="33" t="s">
        <v>13</v>
      </c>
      <c r="Q8" s="33"/>
      <c r="R8" s="33" t="s">
        <v>14</v>
      </c>
      <c r="S8" s="33"/>
      <c r="T8" s="28" t="s">
        <v>15</v>
      </c>
      <c r="U8" s="29"/>
      <c r="V8" s="28" t="s">
        <v>16</v>
      </c>
      <c r="W8" s="29"/>
      <c r="X8" s="28" t="s">
        <v>17</v>
      </c>
      <c r="Y8" s="26"/>
      <c r="Z8" s="28" t="s">
        <v>18</v>
      </c>
      <c r="AA8" s="26"/>
      <c r="AB8" s="34"/>
      <c r="AC8" s="27" t="s">
        <v>13</v>
      </c>
      <c r="AD8" s="27" t="s">
        <v>19</v>
      </c>
      <c r="AE8" s="27" t="s">
        <v>15</v>
      </c>
      <c r="AF8" s="27" t="s">
        <v>16</v>
      </c>
      <c r="AG8" s="27" t="s">
        <v>17</v>
      </c>
      <c r="AH8" s="27" t="s">
        <v>18</v>
      </c>
      <c r="AI8" s="27" t="s">
        <v>20</v>
      </c>
    </row>
    <row r="9" spans="3:35" ht="189" x14ac:dyDescent="0.25">
      <c r="C9" s="35" t="s">
        <v>21</v>
      </c>
      <c r="D9" s="36" t="s">
        <v>22</v>
      </c>
      <c r="E9" s="37"/>
      <c r="F9" s="38" t="s">
        <v>23</v>
      </c>
      <c r="G9" s="38" t="s">
        <v>24</v>
      </c>
      <c r="H9" s="39" t="s">
        <v>25</v>
      </c>
      <c r="I9" s="39" t="s">
        <v>26</v>
      </c>
      <c r="J9" s="39" t="s">
        <v>25</v>
      </c>
      <c r="K9" s="39" t="s">
        <v>26</v>
      </c>
      <c r="L9" s="39" t="s">
        <v>25</v>
      </c>
      <c r="M9" s="39" t="s">
        <v>26</v>
      </c>
      <c r="N9" s="39" t="s">
        <v>25</v>
      </c>
      <c r="O9" s="39" t="s">
        <v>26</v>
      </c>
      <c r="P9" s="39" t="s">
        <v>25</v>
      </c>
      <c r="Q9" s="39" t="s">
        <v>26</v>
      </c>
      <c r="R9" s="39" t="s">
        <v>25</v>
      </c>
      <c r="S9" s="39" t="s">
        <v>26</v>
      </c>
      <c r="T9" s="39" t="s">
        <v>25</v>
      </c>
      <c r="U9" s="39" t="s">
        <v>26</v>
      </c>
      <c r="V9" s="39" t="s">
        <v>25</v>
      </c>
      <c r="W9" s="39" t="s">
        <v>26</v>
      </c>
      <c r="X9" s="39" t="s">
        <v>25</v>
      </c>
      <c r="Y9" s="39" t="s">
        <v>26</v>
      </c>
      <c r="Z9" s="39" t="s">
        <v>25</v>
      </c>
      <c r="AA9" s="39" t="s">
        <v>26</v>
      </c>
      <c r="AB9" s="40"/>
      <c r="AC9" s="40"/>
      <c r="AD9" s="40"/>
      <c r="AE9" s="40"/>
      <c r="AF9" s="40"/>
      <c r="AG9" s="41"/>
      <c r="AH9" s="40"/>
      <c r="AI9" s="40"/>
    </row>
    <row r="10" spans="3:35" x14ac:dyDescent="0.25">
      <c r="C10" t="s">
        <v>27</v>
      </c>
      <c r="D10" t="s">
        <v>28</v>
      </c>
      <c r="E10" t="s">
        <v>29</v>
      </c>
      <c r="F10" t="s">
        <v>30</v>
      </c>
      <c r="G10" t="s">
        <v>31</v>
      </c>
      <c r="H10" t="s">
        <v>32</v>
      </c>
      <c r="I10" t="s">
        <v>33</v>
      </c>
      <c r="J10" t="s">
        <v>34</v>
      </c>
      <c r="K10" t="s">
        <v>35</v>
      </c>
      <c r="L10" t="s">
        <v>36</v>
      </c>
      <c r="M10" t="s">
        <v>37</v>
      </c>
      <c r="N10" t="s">
        <v>38</v>
      </c>
      <c r="O10" t="s">
        <v>39</v>
      </c>
      <c r="P10" t="s">
        <v>40</v>
      </c>
      <c r="Q10" t="s">
        <v>41</v>
      </c>
      <c r="R10" t="s">
        <v>42</v>
      </c>
      <c r="S10" t="s">
        <v>43</v>
      </c>
      <c r="T10" t="s">
        <v>44</v>
      </c>
      <c r="U10" t="s">
        <v>45</v>
      </c>
      <c r="V10" t="s">
        <v>46</v>
      </c>
      <c r="W10" t="s">
        <v>47</v>
      </c>
      <c r="X10" t="s">
        <v>48</v>
      </c>
      <c r="Y10" t="s">
        <v>49</v>
      </c>
      <c r="Z10" t="s">
        <v>50</v>
      </c>
      <c r="AA10" t="s">
        <v>51</v>
      </c>
      <c r="AB10" t="s">
        <v>52</v>
      </c>
      <c r="AC10" t="s">
        <v>53</v>
      </c>
      <c r="AD10" t="s">
        <v>54</v>
      </c>
      <c r="AE10" t="s">
        <v>55</v>
      </c>
      <c r="AF10" t="s">
        <v>56</v>
      </c>
      <c r="AG10" t="s">
        <v>57</v>
      </c>
      <c r="AH10" t="s">
        <v>58</v>
      </c>
      <c r="AI10" t="s">
        <v>59</v>
      </c>
    </row>
    <row r="11" spans="3:35" ht="18.75" x14ac:dyDescent="0.25">
      <c r="E11" s="42" t="s">
        <v>60</v>
      </c>
      <c r="F11" s="42"/>
      <c r="G11" s="42"/>
      <c r="H11" s="43">
        <f ca="1">SUM(INDIRECT("I16:I215"))</f>
        <v>20431.410000000003</v>
      </c>
      <c r="I11" s="43">
        <f ca="1">SUM(INDIRECT("J16:J215"))</f>
        <v>19800.71</v>
      </c>
      <c r="J11" s="43">
        <f ca="1">SUM(INDIRECT("K16:K215"))</f>
        <v>16224.16</v>
      </c>
      <c r="K11" s="43">
        <f ca="1">SUM(INDIRECT("L16:L215"))</f>
        <v>0</v>
      </c>
      <c r="L11" s="43">
        <f ca="1">SUM(INDIRECT("M16:M215"))</f>
        <v>0</v>
      </c>
      <c r="M11" s="43">
        <f ca="1">SUM(INDIRECT("N16:N215"))</f>
        <v>0</v>
      </c>
      <c r="N11" s="43">
        <f ca="1">SUM(INDIRECT("O16:O215"))</f>
        <v>0</v>
      </c>
      <c r="O11" s="43">
        <f ca="1">SUM(INDIRECT("P16:P215"))</f>
        <v>15931.17</v>
      </c>
      <c r="P11" s="43">
        <f ca="1">SUM(INDIRECT("Q16:Q215"))</f>
        <v>15303.5</v>
      </c>
      <c r="Q11" s="43">
        <f ca="1">SUM(INDIRECT("R16:R215"))</f>
        <v>13332.5</v>
      </c>
      <c r="R11" s="43">
        <f ca="1">SUM(INDIRECT("S16:S215"))</f>
        <v>11648</v>
      </c>
      <c r="S11" s="43">
        <f ca="1">SUM(INDIRECT("T16:T215"))</f>
        <v>0</v>
      </c>
      <c r="T11" s="43">
        <f ca="1">SUM(INDIRECT("U16:U215"))</f>
        <v>0</v>
      </c>
      <c r="U11" s="43">
        <f ca="1">SUM(INDIRECT("V16:V215"))</f>
        <v>0</v>
      </c>
      <c r="V11" s="43">
        <f ca="1">SUM(INDIRECT("W16:W215"))</f>
        <v>0</v>
      </c>
      <c r="W11" s="43">
        <f ca="1">SUM(INDIRECT("X16:X215"))</f>
        <v>0</v>
      </c>
      <c r="X11" s="43">
        <f ca="1">SUM(INDIRECT("Y16:Y215"))</f>
        <v>0</v>
      </c>
      <c r="Y11" s="43">
        <f ca="1">SUM(INDIRECT("Z16:Z215"))</f>
        <v>0</v>
      </c>
      <c r="Z11" s="43">
        <f ca="1">SUM(INDIRECT("AA16:AA215"))</f>
        <v>0</v>
      </c>
      <c r="AA11" s="43">
        <f ca="1">SUM(INDIRECT("AB16:AB215"))</f>
        <v>7827</v>
      </c>
      <c r="AB11" s="43">
        <f ca="1">SUM(INDIRECT("AC16:AC215"))</f>
        <v>83.089147012616721</v>
      </c>
      <c r="AC11" s="44">
        <v>5.0042446189941856</v>
      </c>
      <c r="AD11" s="44">
        <v>3.4135019891869836</v>
      </c>
      <c r="AE11" s="44">
        <v>0</v>
      </c>
      <c r="AF11" s="44">
        <v>0</v>
      </c>
      <c r="AG11" s="44">
        <v>0</v>
      </c>
      <c r="AH11" s="44">
        <v>0</v>
      </c>
      <c r="AI11" s="44">
        <v>8.4177466081811687</v>
      </c>
    </row>
    <row r="12" spans="3:35" ht="105" x14ac:dyDescent="0.25">
      <c r="C12" s="45" t="str">
        <f t="shared" ref="C12:C28" si="0">IFERROR(VLOOKUP($E$5&amp;D12,Sites,4,FALSE),"")</f>
        <v/>
      </c>
      <c r="D12" s="46" t="s">
        <v>61</v>
      </c>
      <c r="E12" s="47" t="s">
        <v>62</v>
      </c>
      <c r="F12" s="48" t="s">
        <v>63</v>
      </c>
      <c r="G12" s="49"/>
      <c r="H12" s="50">
        <v>1887.5</v>
      </c>
      <c r="I12" s="50">
        <v>1849.25</v>
      </c>
      <c r="J12" s="50">
        <v>1542.5</v>
      </c>
      <c r="K12" s="50">
        <v>1356.5</v>
      </c>
      <c r="L12" s="50"/>
      <c r="M12" s="50"/>
      <c r="N12" s="50"/>
      <c r="O12" s="50"/>
      <c r="P12" s="50">
        <v>1056</v>
      </c>
      <c r="Q12" s="50">
        <v>1166.5</v>
      </c>
      <c r="R12" s="50">
        <v>1036.5</v>
      </c>
      <c r="S12" s="50">
        <v>904</v>
      </c>
      <c r="T12" s="50"/>
      <c r="U12" s="50"/>
      <c r="V12" s="50"/>
      <c r="W12" s="50"/>
      <c r="X12" s="50"/>
      <c r="Y12" s="50"/>
      <c r="Z12" s="50"/>
      <c r="AA12" s="50"/>
      <c r="AB12" s="50">
        <v>819</v>
      </c>
      <c r="AC12" s="51">
        <v>3.682234432234432</v>
      </c>
      <c r="AD12" s="51">
        <v>2.76007326007326</v>
      </c>
      <c r="AE12" s="51">
        <v>0</v>
      </c>
      <c r="AF12" s="51">
        <v>0</v>
      </c>
      <c r="AG12" s="51">
        <v>0</v>
      </c>
      <c r="AH12" s="51">
        <v>0</v>
      </c>
      <c r="AI12" s="51">
        <v>6.4423076923076925</v>
      </c>
    </row>
    <row r="13" spans="3:35" ht="75" x14ac:dyDescent="0.25">
      <c r="C13" s="45" t="str">
        <f t="shared" si="0"/>
        <v/>
      </c>
      <c r="D13" s="46" t="s">
        <v>61</v>
      </c>
      <c r="E13" s="47" t="s">
        <v>64</v>
      </c>
      <c r="F13" s="48" t="s">
        <v>65</v>
      </c>
      <c r="G13" s="52"/>
      <c r="H13" s="53">
        <v>1468.75</v>
      </c>
      <c r="I13" s="53">
        <v>1434.25</v>
      </c>
      <c r="J13" s="53">
        <v>947.5</v>
      </c>
      <c r="K13" s="53">
        <v>855.5</v>
      </c>
      <c r="L13" s="53"/>
      <c r="M13" s="53"/>
      <c r="N13" s="53"/>
      <c r="O13" s="53"/>
      <c r="P13" s="54">
        <v>1471.5</v>
      </c>
      <c r="Q13" s="54">
        <v>1460</v>
      </c>
      <c r="R13" s="55">
        <v>697</v>
      </c>
      <c r="S13" s="54">
        <v>566.98</v>
      </c>
      <c r="T13" s="54"/>
      <c r="U13" s="55"/>
      <c r="V13" s="55"/>
      <c r="W13" s="55"/>
      <c r="X13" s="55"/>
      <c r="Y13" s="55"/>
      <c r="Z13" s="55"/>
      <c r="AA13" s="55"/>
      <c r="AB13" s="55">
        <v>530</v>
      </c>
      <c r="AC13" s="51">
        <v>5.4608490566037737</v>
      </c>
      <c r="AD13" s="51">
        <v>2.6839245283018869</v>
      </c>
      <c r="AE13" s="51">
        <v>0</v>
      </c>
      <c r="AF13" s="51">
        <v>0</v>
      </c>
      <c r="AG13" s="51">
        <v>0</v>
      </c>
      <c r="AH13" s="51">
        <v>0</v>
      </c>
      <c r="AI13" s="51">
        <v>8.1447735849056588</v>
      </c>
    </row>
    <row r="14" spans="3:35" ht="105" x14ac:dyDescent="0.25">
      <c r="C14" s="45" t="str">
        <f t="shared" si="0"/>
        <v/>
      </c>
      <c r="D14" s="46" t="s">
        <v>61</v>
      </c>
      <c r="E14" s="47" t="s">
        <v>66</v>
      </c>
      <c r="F14" s="48" t="s">
        <v>67</v>
      </c>
      <c r="G14" s="52"/>
      <c r="H14" s="50">
        <v>2996.5</v>
      </c>
      <c r="I14" s="54">
        <v>2751.2</v>
      </c>
      <c r="J14" s="54">
        <v>420.25</v>
      </c>
      <c r="K14" s="54">
        <v>250.5</v>
      </c>
      <c r="L14" s="54"/>
      <c r="M14" s="54"/>
      <c r="N14" s="54"/>
      <c r="O14" s="54"/>
      <c r="P14" s="54">
        <v>3013</v>
      </c>
      <c r="Q14" s="54">
        <v>2836</v>
      </c>
      <c r="R14" s="55">
        <v>0</v>
      </c>
      <c r="S14" s="54">
        <v>0</v>
      </c>
      <c r="T14" s="54"/>
      <c r="U14" s="55"/>
      <c r="V14" s="55"/>
      <c r="W14" s="55"/>
      <c r="X14" s="55"/>
      <c r="Y14" s="55"/>
      <c r="Z14" s="55"/>
      <c r="AA14" s="55"/>
      <c r="AB14" s="55">
        <v>204</v>
      </c>
      <c r="AC14" s="51">
        <v>27.388235294117646</v>
      </c>
      <c r="AD14" s="51">
        <v>1.2279411764705883</v>
      </c>
      <c r="AE14" s="51">
        <v>0</v>
      </c>
      <c r="AF14" s="51">
        <v>0</v>
      </c>
      <c r="AG14" s="51">
        <v>0</v>
      </c>
      <c r="AH14" s="51">
        <v>0</v>
      </c>
      <c r="AI14" s="51">
        <v>28.616176470588233</v>
      </c>
    </row>
    <row r="15" spans="3:35" ht="90" x14ac:dyDescent="0.25">
      <c r="C15" s="45" t="str">
        <f t="shared" si="0"/>
        <v/>
      </c>
      <c r="D15" s="56" t="s">
        <v>61</v>
      </c>
      <c r="E15" s="47" t="s">
        <v>68</v>
      </c>
      <c r="F15" s="48" t="s">
        <v>69</v>
      </c>
      <c r="G15" s="52"/>
      <c r="H15" s="50">
        <v>1115</v>
      </c>
      <c r="I15" s="54">
        <v>1082</v>
      </c>
      <c r="J15" s="54">
        <v>1072.75</v>
      </c>
      <c r="K15" s="54">
        <v>955.42</v>
      </c>
      <c r="L15" s="54"/>
      <c r="M15" s="54"/>
      <c r="N15" s="54"/>
      <c r="O15" s="54"/>
      <c r="P15" s="54">
        <v>747.5</v>
      </c>
      <c r="Q15" s="54">
        <v>742.5</v>
      </c>
      <c r="R15" s="55">
        <v>1064.5</v>
      </c>
      <c r="S15" s="54">
        <v>701.5</v>
      </c>
      <c r="T15" s="54"/>
      <c r="U15" s="55"/>
      <c r="V15" s="55"/>
      <c r="W15" s="55"/>
      <c r="X15" s="55"/>
      <c r="Y15" s="55"/>
      <c r="Z15" s="55"/>
      <c r="AA15" s="55"/>
      <c r="AB15" s="55">
        <v>423</v>
      </c>
      <c r="AC15" s="51">
        <v>4.3132387706855795</v>
      </c>
      <c r="AD15" s="51">
        <v>3.9170685579196221</v>
      </c>
      <c r="AE15" s="51">
        <v>0</v>
      </c>
      <c r="AF15" s="51">
        <v>0</v>
      </c>
      <c r="AG15" s="51">
        <v>0</v>
      </c>
      <c r="AH15" s="51">
        <v>0</v>
      </c>
      <c r="AI15" s="51">
        <v>8.2303073286052015</v>
      </c>
    </row>
    <row r="16" spans="3:35" ht="90" x14ac:dyDescent="0.25">
      <c r="C16" s="45" t="str">
        <f t="shared" si="0"/>
        <v/>
      </c>
      <c r="D16" s="57" t="s">
        <v>61</v>
      </c>
      <c r="E16" s="47" t="s">
        <v>70</v>
      </c>
      <c r="F16" s="48" t="s">
        <v>71</v>
      </c>
      <c r="G16" s="52"/>
      <c r="H16" s="50">
        <v>1208.5</v>
      </c>
      <c r="I16" s="54">
        <v>1147.5</v>
      </c>
      <c r="J16" s="54">
        <v>1543</v>
      </c>
      <c r="K16" s="54">
        <v>1371</v>
      </c>
      <c r="L16" s="54"/>
      <c r="M16" s="54"/>
      <c r="N16" s="54"/>
      <c r="O16" s="54"/>
      <c r="P16" s="54">
        <v>1063.5</v>
      </c>
      <c r="Q16" s="54">
        <v>967.67</v>
      </c>
      <c r="R16" s="55">
        <v>682</v>
      </c>
      <c r="S16" s="54">
        <v>660.17</v>
      </c>
      <c r="T16" s="54"/>
      <c r="U16" s="55"/>
      <c r="V16" s="55"/>
      <c r="W16" s="55"/>
      <c r="X16" s="55"/>
      <c r="Y16" s="55"/>
      <c r="Z16" s="55"/>
      <c r="AA16" s="55"/>
      <c r="AB16" s="55">
        <v>546</v>
      </c>
      <c r="AC16" s="51">
        <v>3.873937728937729</v>
      </c>
      <c r="AD16" s="51">
        <v>3.7200915750915753</v>
      </c>
      <c r="AE16" s="51">
        <v>0</v>
      </c>
      <c r="AF16" s="51">
        <v>0</v>
      </c>
      <c r="AG16" s="51">
        <v>0</v>
      </c>
      <c r="AH16" s="51">
        <v>0</v>
      </c>
      <c r="AI16" s="51">
        <v>7.5940293040293039</v>
      </c>
    </row>
    <row r="17" spans="3:35" ht="105" x14ac:dyDescent="0.25">
      <c r="C17" s="45" t="str">
        <f t="shared" si="0"/>
        <v/>
      </c>
      <c r="D17" s="57" t="s">
        <v>61</v>
      </c>
      <c r="E17" s="47" t="s">
        <v>72</v>
      </c>
      <c r="F17" s="48" t="s">
        <v>73</v>
      </c>
      <c r="G17" s="52"/>
      <c r="H17" s="50">
        <v>2371</v>
      </c>
      <c r="I17" s="54">
        <v>2349.5</v>
      </c>
      <c r="J17" s="54">
        <v>1785.75</v>
      </c>
      <c r="K17" s="54">
        <v>1683</v>
      </c>
      <c r="L17" s="54"/>
      <c r="M17" s="54"/>
      <c r="N17" s="54"/>
      <c r="O17" s="54"/>
      <c r="P17" s="54">
        <v>1993</v>
      </c>
      <c r="Q17" s="54">
        <v>1975.5</v>
      </c>
      <c r="R17" s="55">
        <v>1764</v>
      </c>
      <c r="S17" s="54">
        <v>1631</v>
      </c>
      <c r="T17" s="54"/>
      <c r="U17" s="55"/>
      <c r="V17" s="55"/>
      <c r="W17" s="55"/>
      <c r="X17" s="55"/>
      <c r="Y17" s="55"/>
      <c r="Z17" s="55"/>
      <c r="AA17" s="55"/>
      <c r="AB17" s="55">
        <v>951</v>
      </c>
      <c r="AC17" s="51">
        <v>4.5478443743427972</v>
      </c>
      <c r="AD17" s="51">
        <v>3.4847528916929549</v>
      </c>
      <c r="AE17" s="51">
        <v>0</v>
      </c>
      <c r="AF17" s="51">
        <v>0</v>
      </c>
      <c r="AG17" s="51">
        <v>0</v>
      </c>
      <c r="AH17" s="51">
        <v>0</v>
      </c>
      <c r="AI17" s="51">
        <v>8.0325972660357525</v>
      </c>
    </row>
    <row r="18" spans="3:35" ht="75" x14ac:dyDescent="0.25">
      <c r="C18" s="45" t="str">
        <f t="shared" si="0"/>
        <v/>
      </c>
      <c r="D18" s="58" t="s">
        <v>61</v>
      </c>
      <c r="E18" s="47" t="s">
        <v>74</v>
      </c>
      <c r="F18" s="48" t="s">
        <v>75</v>
      </c>
      <c r="G18" s="52"/>
      <c r="H18" s="50">
        <v>1072.25</v>
      </c>
      <c r="I18" s="54">
        <v>1041.92</v>
      </c>
      <c r="J18" s="54">
        <v>655.5</v>
      </c>
      <c r="K18" s="54">
        <v>531.75</v>
      </c>
      <c r="L18" s="54"/>
      <c r="M18" s="54"/>
      <c r="N18" s="54"/>
      <c r="O18" s="54"/>
      <c r="P18" s="54">
        <v>1069.5</v>
      </c>
      <c r="Q18" s="54">
        <v>1021</v>
      </c>
      <c r="R18" s="55">
        <v>402.5</v>
      </c>
      <c r="S18" s="54">
        <v>366</v>
      </c>
      <c r="T18" s="54"/>
      <c r="U18" s="55"/>
      <c r="V18" s="55"/>
      <c r="W18" s="55"/>
      <c r="X18" s="55"/>
      <c r="Y18" s="55"/>
      <c r="Z18" s="55"/>
      <c r="AA18" s="55"/>
      <c r="AB18" s="55">
        <v>263</v>
      </c>
      <c r="AC18" s="51">
        <v>7.8438022813688217</v>
      </c>
      <c r="AD18" s="51">
        <v>3.4134980988593155</v>
      </c>
      <c r="AE18" s="51">
        <v>0</v>
      </c>
      <c r="AF18" s="51">
        <v>0</v>
      </c>
      <c r="AG18" s="51">
        <v>0</v>
      </c>
      <c r="AH18" s="51">
        <v>0</v>
      </c>
      <c r="AI18" s="51">
        <v>11.257300380228138</v>
      </c>
    </row>
    <row r="19" spans="3:35" ht="105" x14ac:dyDescent="0.25">
      <c r="C19" s="45" t="str">
        <f t="shared" si="0"/>
        <v/>
      </c>
      <c r="D19" s="58" t="s">
        <v>61</v>
      </c>
      <c r="E19" s="47" t="s">
        <v>76</v>
      </c>
      <c r="F19" s="48" t="s">
        <v>63</v>
      </c>
      <c r="G19" s="52"/>
      <c r="H19" s="50">
        <v>1895.83</v>
      </c>
      <c r="I19" s="54">
        <v>1935.08</v>
      </c>
      <c r="J19" s="54">
        <v>1913.48</v>
      </c>
      <c r="K19" s="54">
        <v>1654.5</v>
      </c>
      <c r="L19" s="54"/>
      <c r="M19" s="54"/>
      <c r="N19" s="54"/>
      <c r="O19" s="54"/>
      <c r="P19" s="54">
        <v>1204.25</v>
      </c>
      <c r="Q19" s="54">
        <v>1161.75</v>
      </c>
      <c r="R19" s="55">
        <v>1034</v>
      </c>
      <c r="S19" s="54">
        <v>1020.33</v>
      </c>
      <c r="T19" s="54"/>
      <c r="U19" s="55"/>
      <c r="V19" s="55"/>
      <c r="W19" s="55"/>
      <c r="X19" s="55"/>
      <c r="Y19" s="55"/>
      <c r="Z19" s="55"/>
      <c r="AA19" s="55"/>
      <c r="AB19" s="55">
        <v>846</v>
      </c>
      <c r="AC19" s="51">
        <v>3.6605555555555553</v>
      </c>
      <c r="AD19" s="51">
        <v>3.1617375886524823</v>
      </c>
      <c r="AE19" s="51">
        <v>0</v>
      </c>
      <c r="AF19" s="51">
        <v>0</v>
      </c>
      <c r="AG19" s="51">
        <v>0</v>
      </c>
      <c r="AH19" s="51">
        <v>0</v>
      </c>
      <c r="AI19" s="51">
        <v>6.8222931442080377</v>
      </c>
    </row>
    <row r="20" spans="3:35" ht="105" x14ac:dyDescent="0.25">
      <c r="C20" s="45" t="str">
        <f t="shared" si="0"/>
        <v/>
      </c>
      <c r="D20" s="58" t="s">
        <v>61</v>
      </c>
      <c r="E20" s="47" t="s">
        <v>77</v>
      </c>
      <c r="F20" s="48" t="s">
        <v>78</v>
      </c>
      <c r="G20" s="52"/>
      <c r="H20" s="50">
        <v>2715.5</v>
      </c>
      <c r="I20" s="54">
        <v>2492.25</v>
      </c>
      <c r="J20" s="54">
        <v>3677.75</v>
      </c>
      <c r="K20" s="54">
        <v>2884.83</v>
      </c>
      <c r="L20" s="54"/>
      <c r="M20" s="54"/>
      <c r="N20" s="54"/>
      <c r="O20" s="54"/>
      <c r="P20" s="54">
        <v>1693.5</v>
      </c>
      <c r="Q20" s="54">
        <v>1627.5</v>
      </c>
      <c r="R20" s="55">
        <v>2104.5</v>
      </c>
      <c r="S20" s="54">
        <v>1984.5</v>
      </c>
      <c r="T20" s="54"/>
      <c r="U20" s="55"/>
      <c r="V20" s="55"/>
      <c r="W20" s="55"/>
      <c r="X20" s="55"/>
      <c r="Y20" s="55"/>
      <c r="Z20" s="55"/>
      <c r="AA20" s="55"/>
      <c r="AB20" s="55">
        <v>1448</v>
      </c>
      <c r="AC20" s="51">
        <v>2.8451312154696131</v>
      </c>
      <c r="AD20" s="51">
        <v>3.3627969613259667</v>
      </c>
      <c r="AE20" s="51">
        <v>0</v>
      </c>
      <c r="AF20" s="51">
        <v>0</v>
      </c>
      <c r="AG20" s="51">
        <v>0</v>
      </c>
      <c r="AH20" s="51">
        <v>0</v>
      </c>
      <c r="AI20" s="51">
        <v>6.2079281767955798</v>
      </c>
    </row>
    <row r="21" spans="3:35" ht="75" x14ac:dyDescent="0.25">
      <c r="C21" s="45" t="str">
        <f t="shared" si="0"/>
        <v/>
      </c>
      <c r="D21" s="58" t="s">
        <v>61</v>
      </c>
      <c r="E21" s="47" t="s">
        <v>79</v>
      </c>
      <c r="F21" s="48" t="s">
        <v>80</v>
      </c>
      <c r="G21" s="52"/>
      <c r="H21" s="50">
        <v>2662</v>
      </c>
      <c r="I21" s="54">
        <v>2588.58</v>
      </c>
      <c r="J21" s="54">
        <v>1169</v>
      </c>
      <c r="K21" s="54">
        <v>947</v>
      </c>
      <c r="L21" s="54"/>
      <c r="M21" s="54"/>
      <c r="N21" s="54"/>
      <c r="O21" s="54"/>
      <c r="P21" s="54">
        <v>2215</v>
      </c>
      <c r="Q21" s="54">
        <v>2072</v>
      </c>
      <c r="R21" s="55">
        <v>682.5</v>
      </c>
      <c r="S21" s="54">
        <v>577.5</v>
      </c>
      <c r="T21" s="54"/>
      <c r="U21" s="55"/>
      <c r="V21" s="55"/>
      <c r="W21" s="55"/>
      <c r="X21" s="55"/>
      <c r="Y21" s="55"/>
      <c r="Z21" s="55"/>
      <c r="AA21" s="55"/>
      <c r="AB21" s="55">
        <v>499</v>
      </c>
      <c r="AC21" s="51">
        <v>9.3398396793587182</v>
      </c>
      <c r="AD21" s="51">
        <v>3.055110220440882</v>
      </c>
      <c r="AE21" s="51">
        <v>0</v>
      </c>
      <c r="AF21" s="51">
        <v>0</v>
      </c>
      <c r="AG21" s="51">
        <v>0</v>
      </c>
      <c r="AH21" s="51">
        <v>0</v>
      </c>
      <c r="AI21" s="51">
        <v>12.394949899799599</v>
      </c>
    </row>
    <row r="22" spans="3:35" ht="105" x14ac:dyDescent="0.25">
      <c r="C22" s="45" t="str">
        <f t="shared" si="0"/>
        <v/>
      </c>
      <c r="D22" s="58" t="s">
        <v>61</v>
      </c>
      <c r="E22" s="47" t="s">
        <v>81</v>
      </c>
      <c r="F22" s="48" t="s">
        <v>73</v>
      </c>
      <c r="G22" s="52"/>
      <c r="H22" s="50">
        <v>715.5</v>
      </c>
      <c r="I22" s="54">
        <v>612</v>
      </c>
      <c r="J22" s="54">
        <v>733</v>
      </c>
      <c r="K22" s="54">
        <v>760</v>
      </c>
      <c r="L22" s="54"/>
      <c r="M22" s="54"/>
      <c r="N22" s="54"/>
      <c r="O22" s="54"/>
      <c r="P22" s="54">
        <v>713</v>
      </c>
      <c r="Q22" s="54">
        <v>713</v>
      </c>
      <c r="R22" s="55">
        <v>356.5</v>
      </c>
      <c r="S22" s="54">
        <v>356.5</v>
      </c>
      <c r="T22" s="54"/>
      <c r="U22" s="55"/>
      <c r="V22" s="55"/>
      <c r="W22" s="55"/>
      <c r="X22" s="55"/>
      <c r="Y22" s="55"/>
      <c r="Z22" s="55"/>
      <c r="AA22" s="55"/>
      <c r="AB22" s="55">
        <v>279</v>
      </c>
      <c r="AC22" s="51">
        <v>4.7491039426523294</v>
      </c>
      <c r="AD22" s="51">
        <v>4.0017921146953404</v>
      </c>
      <c r="AE22" s="51">
        <v>0</v>
      </c>
      <c r="AF22" s="51">
        <v>0</v>
      </c>
      <c r="AG22" s="51">
        <v>0</v>
      </c>
      <c r="AH22" s="51">
        <v>0</v>
      </c>
      <c r="AI22" s="51">
        <v>8.7508960573476706</v>
      </c>
    </row>
    <row r="23" spans="3:35" ht="105" x14ac:dyDescent="0.25">
      <c r="C23" s="45" t="str">
        <f t="shared" si="0"/>
        <v/>
      </c>
      <c r="D23" s="58" t="s">
        <v>61</v>
      </c>
      <c r="E23" s="47" t="s">
        <v>82</v>
      </c>
      <c r="F23" s="48" t="s">
        <v>83</v>
      </c>
      <c r="G23" s="52"/>
      <c r="H23" s="50">
        <v>1530.5</v>
      </c>
      <c r="I23" s="54">
        <v>1522.75</v>
      </c>
      <c r="J23" s="54">
        <v>1654</v>
      </c>
      <c r="K23" s="54">
        <v>1307.83</v>
      </c>
      <c r="L23" s="54"/>
      <c r="M23" s="54"/>
      <c r="N23" s="54"/>
      <c r="O23" s="54"/>
      <c r="P23" s="54">
        <v>1381.42</v>
      </c>
      <c r="Q23" s="54">
        <v>1391.33</v>
      </c>
      <c r="R23" s="55">
        <v>1359.5</v>
      </c>
      <c r="S23" s="54">
        <v>1212</v>
      </c>
      <c r="T23" s="54"/>
      <c r="U23" s="55"/>
      <c r="V23" s="55"/>
      <c r="W23" s="55"/>
      <c r="X23" s="55"/>
      <c r="Y23" s="55"/>
      <c r="Z23" s="55"/>
      <c r="AA23" s="55"/>
      <c r="AB23" s="55">
        <v>752</v>
      </c>
      <c r="AC23" s="51">
        <v>3.8751063829787231</v>
      </c>
      <c r="AD23" s="51">
        <v>3.3508377659574466</v>
      </c>
      <c r="AE23" s="51">
        <v>0</v>
      </c>
      <c r="AF23" s="51">
        <v>0</v>
      </c>
      <c r="AG23" s="51">
        <v>0</v>
      </c>
      <c r="AH23" s="51">
        <v>0</v>
      </c>
      <c r="AI23" s="51">
        <v>7.2259441489361702</v>
      </c>
    </row>
    <row r="24" spans="3:35" ht="75" x14ac:dyDescent="0.25">
      <c r="C24" s="45" t="str">
        <f t="shared" si="0"/>
        <v/>
      </c>
      <c r="D24" s="58" t="s">
        <v>61</v>
      </c>
      <c r="E24" s="47" t="s">
        <v>84</v>
      </c>
      <c r="F24" s="48" t="s">
        <v>85</v>
      </c>
      <c r="G24" s="52"/>
      <c r="H24" s="50">
        <v>1506</v>
      </c>
      <c r="I24" s="54">
        <v>1537.25</v>
      </c>
      <c r="J24" s="54">
        <v>1147.48</v>
      </c>
      <c r="K24" s="54">
        <v>883</v>
      </c>
      <c r="L24" s="54"/>
      <c r="M24" s="54"/>
      <c r="N24" s="54"/>
      <c r="O24" s="54"/>
      <c r="P24" s="54">
        <v>693</v>
      </c>
      <c r="Q24" s="54">
        <v>750.25</v>
      </c>
      <c r="R24" s="55">
        <v>684</v>
      </c>
      <c r="S24" s="54">
        <v>618</v>
      </c>
      <c r="T24" s="54"/>
      <c r="U24" s="55"/>
      <c r="V24" s="55"/>
      <c r="W24" s="55"/>
      <c r="X24" s="55"/>
      <c r="Y24" s="55"/>
      <c r="Z24" s="55"/>
      <c r="AA24" s="55"/>
      <c r="AB24" s="55">
        <v>335</v>
      </c>
      <c r="AC24" s="51">
        <v>6.8283582089552235</v>
      </c>
      <c r="AD24" s="51">
        <v>4.4805970149253733</v>
      </c>
      <c r="AE24" s="51">
        <v>0</v>
      </c>
      <c r="AF24" s="51">
        <v>0</v>
      </c>
      <c r="AG24" s="51">
        <v>0</v>
      </c>
      <c r="AH24" s="51">
        <v>0</v>
      </c>
      <c r="AI24" s="51">
        <v>11.308955223880597</v>
      </c>
    </row>
    <row r="25" spans="3:35" ht="105" x14ac:dyDescent="0.25">
      <c r="C25" s="45" t="str">
        <f t="shared" si="0"/>
        <v/>
      </c>
      <c r="D25" s="58" t="s">
        <v>61</v>
      </c>
      <c r="E25" s="47" t="s">
        <v>86</v>
      </c>
      <c r="F25" s="48" t="s">
        <v>87</v>
      </c>
      <c r="G25" s="52"/>
      <c r="H25" s="50">
        <v>1889.5</v>
      </c>
      <c r="I25" s="54">
        <v>1848</v>
      </c>
      <c r="J25" s="54">
        <v>1518.25</v>
      </c>
      <c r="K25" s="54">
        <v>1292.5</v>
      </c>
      <c r="L25" s="54"/>
      <c r="M25" s="54"/>
      <c r="N25" s="54"/>
      <c r="O25" s="54"/>
      <c r="P25" s="54">
        <v>1034</v>
      </c>
      <c r="Q25" s="54">
        <v>1067</v>
      </c>
      <c r="R25" s="55">
        <v>1393.5</v>
      </c>
      <c r="S25" s="54">
        <v>1184.5</v>
      </c>
      <c r="T25" s="54"/>
      <c r="U25" s="55"/>
      <c r="V25" s="55"/>
      <c r="W25" s="55"/>
      <c r="X25" s="55"/>
      <c r="Y25" s="55"/>
      <c r="Z25" s="55"/>
      <c r="AA25" s="55"/>
      <c r="AB25" s="55">
        <v>824</v>
      </c>
      <c r="AC25" s="51">
        <v>3.537621359223301</v>
      </c>
      <c r="AD25" s="51">
        <v>3.0060679611650487</v>
      </c>
      <c r="AE25" s="51">
        <v>0</v>
      </c>
      <c r="AF25" s="51">
        <v>0</v>
      </c>
      <c r="AG25" s="51">
        <v>0</v>
      </c>
      <c r="AH25" s="51">
        <v>0</v>
      </c>
      <c r="AI25" s="51">
        <v>6.5436893203883493</v>
      </c>
    </row>
    <row r="26" spans="3:35" ht="105" x14ac:dyDescent="0.25">
      <c r="C26" s="45" t="str">
        <f t="shared" si="0"/>
        <v/>
      </c>
      <c r="D26" s="58" t="s">
        <v>61</v>
      </c>
      <c r="E26" s="47" t="s">
        <v>88</v>
      </c>
      <c r="F26" s="48" t="s">
        <v>87</v>
      </c>
      <c r="G26" s="52"/>
      <c r="H26" s="50">
        <v>1225.5</v>
      </c>
      <c r="I26" s="54">
        <v>1092.33</v>
      </c>
      <c r="J26" s="54">
        <v>1499.5</v>
      </c>
      <c r="K26" s="54">
        <v>983.5</v>
      </c>
      <c r="L26" s="54"/>
      <c r="M26" s="54"/>
      <c r="N26" s="54"/>
      <c r="O26" s="54"/>
      <c r="P26" s="54">
        <v>792</v>
      </c>
      <c r="Q26" s="54">
        <v>692</v>
      </c>
      <c r="R26" s="55">
        <v>1018.5</v>
      </c>
      <c r="S26" s="54">
        <v>714.5</v>
      </c>
      <c r="T26" s="54"/>
      <c r="U26" s="55"/>
      <c r="V26" s="55"/>
      <c r="W26" s="55"/>
      <c r="X26" s="55"/>
      <c r="Y26" s="55"/>
      <c r="Z26" s="55"/>
      <c r="AA26" s="55"/>
      <c r="AB26" s="55">
        <v>349</v>
      </c>
      <c r="AC26" s="51">
        <v>5.1126934097421204</v>
      </c>
      <c r="AD26" s="51">
        <v>4.8653295128939824</v>
      </c>
      <c r="AE26" s="51">
        <v>0</v>
      </c>
      <c r="AF26" s="51">
        <v>0</v>
      </c>
      <c r="AG26" s="51">
        <v>0</v>
      </c>
      <c r="AH26" s="51">
        <v>0</v>
      </c>
      <c r="AI26" s="51">
        <v>9.9780229226361037</v>
      </c>
    </row>
    <row r="27" spans="3:35" ht="75" x14ac:dyDescent="0.25">
      <c r="C27" s="45" t="str">
        <f t="shared" si="0"/>
        <v/>
      </c>
      <c r="D27" s="58" t="s">
        <v>61</v>
      </c>
      <c r="E27" s="47" t="s">
        <v>89</v>
      </c>
      <c r="F27" s="48" t="s">
        <v>75</v>
      </c>
      <c r="G27" s="52"/>
      <c r="H27" s="50">
        <v>852.5</v>
      </c>
      <c r="I27" s="54">
        <v>787</v>
      </c>
      <c r="J27" s="54">
        <v>372</v>
      </c>
      <c r="K27" s="54">
        <v>361.75</v>
      </c>
      <c r="L27" s="54"/>
      <c r="M27" s="54"/>
      <c r="N27" s="54"/>
      <c r="O27" s="54"/>
      <c r="P27" s="54">
        <v>704</v>
      </c>
      <c r="Q27" s="54">
        <v>729</v>
      </c>
      <c r="R27" s="55">
        <v>341</v>
      </c>
      <c r="S27" s="54">
        <v>297</v>
      </c>
      <c r="T27" s="54"/>
      <c r="U27" s="55"/>
      <c r="V27" s="55"/>
      <c r="W27" s="55"/>
      <c r="X27" s="55"/>
      <c r="Y27" s="55"/>
      <c r="Z27" s="55"/>
      <c r="AA27" s="55"/>
      <c r="AB27" s="55">
        <v>66</v>
      </c>
      <c r="AC27" s="51">
        <v>22.969696969696969</v>
      </c>
      <c r="AD27" s="51">
        <v>9.9810606060606055</v>
      </c>
      <c r="AE27" s="51">
        <v>0</v>
      </c>
      <c r="AF27" s="51">
        <v>0</v>
      </c>
      <c r="AG27" s="51">
        <v>0</v>
      </c>
      <c r="AH27" s="51">
        <v>0</v>
      </c>
      <c r="AI27" s="51">
        <v>32.950757575757578</v>
      </c>
    </row>
    <row r="28" spans="3:35" ht="105" x14ac:dyDescent="0.25">
      <c r="C28" s="45" t="str">
        <f t="shared" si="0"/>
        <v/>
      </c>
      <c r="D28" s="58" t="s">
        <v>61</v>
      </c>
      <c r="E28" s="47" t="s">
        <v>90</v>
      </c>
      <c r="F28" s="48" t="s">
        <v>78</v>
      </c>
      <c r="G28" s="52"/>
      <c r="H28" s="50">
        <v>1914.75</v>
      </c>
      <c r="I28" s="54">
        <v>1477.25</v>
      </c>
      <c r="J28" s="54">
        <v>2132</v>
      </c>
      <c r="K28" s="54">
        <v>1563.5</v>
      </c>
      <c r="L28" s="54"/>
      <c r="M28" s="54"/>
      <c r="N28" s="54"/>
      <c r="O28" s="54"/>
      <c r="P28" s="54">
        <v>1375</v>
      </c>
      <c r="Q28" s="54">
        <v>1135.5</v>
      </c>
      <c r="R28" s="55">
        <v>1510</v>
      </c>
      <c r="S28" s="54">
        <v>1026</v>
      </c>
      <c r="T28" s="54"/>
      <c r="U28" s="55"/>
      <c r="V28" s="55"/>
      <c r="W28" s="55"/>
      <c r="X28" s="55"/>
      <c r="Y28" s="55"/>
      <c r="Z28" s="55"/>
      <c r="AA28" s="55"/>
      <c r="AB28" s="55">
        <v>669</v>
      </c>
      <c r="AC28" s="51">
        <v>3.9054559043348283</v>
      </c>
      <c r="AD28" s="51">
        <v>3.8707025411061284</v>
      </c>
      <c r="AE28" s="51">
        <v>0</v>
      </c>
      <c r="AF28" s="51">
        <v>0</v>
      </c>
      <c r="AG28" s="51">
        <v>0</v>
      </c>
      <c r="AH28" s="51">
        <v>0</v>
      </c>
      <c r="AI28" s="51">
        <v>7.7761584454409567</v>
      </c>
    </row>
  </sheetData>
  <mergeCells count="32">
    <mergeCell ref="AF8:AF9"/>
    <mergeCell ref="AG8:AG9"/>
    <mergeCell ref="AH8:AH9"/>
    <mergeCell ref="AI8:AI9"/>
    <mergeCell ref="V8:W8"/>
    <mergeCell ref="X8:Y8"/>
    <mergeCell ref="Z8:AA8"/>
    <mergeCell ref="AC8:AC9"/>
    <mergeCell ref="AD8:AD9"/>
    <mergeCell ref="AE8:AE9"/>
    <mergeCell ref="J8:K8"/>
    <mergeCell ref="L8:M8"/>
    <mergeCell ref="N8:O8"/>
    <mergeCell ref="P8:Q8"/>
    <mergeCell ref="R8:S8"/>
    <mergeCell ref="T8:U8"/>
    <mergeCell ref="C7:D7"/>
    <mergeCell ref="H7:O7"/>
    <mergeCell ref="P7:W7"/>
    <mergeCell ref="X7:AA7"/>
    <mergeCell ref="AB7:AB9"/>
    <mergeCell ref="AC7:AI7"/>
    <mergeCell ref="C8:D8"/>
    <mergeCell ref="E8:E9"/>
    <mergeCell ref="F8:G8"/>
    <mergeCell ref="H8:I8"/>
    <mergeCell ref="E1:I1"/>
    <mergeCell ref="E3:Q3"/>
    <mergeCell ref="E4:Q4"/>
    <mergeCell ref="E5:Q5"/>
    <mergeCell ref="C6:D6"/>
    <mergeCell ref="E6:Q6"/>
  </mergeCells>
  <conditionalFormatting sqref="C6:D6">
    <cfRule type="cellIs" dxfId="5" priority="4" stopIfTrue="1" operator="equal">
      <formula>"At least one Hospital Site Name enetered is not recognised"</formula>
    </cfRule>
  </conditionalFormatting>
  <conditionalFormatting sqref="C7:D7">
    <cfRule type="cellIs" dxfId="4" priority="5" stopIfTrue="1" operator="equal">
      <formula>"Trust is not responsible for at least 1 site"</formula>
    </cfRule>
  </conditionalFormatting>
  <conditionalFormatting sqref="E6:E7">
    <cfRule type="cellIs" dxfId="3" priority="6" stopIfTrue="1" operator="equal">
      <formula>"Data not complete for all rows"</formula>
    </cfRule>
  </conditionalFormatting>
  <conditionalFormatting sqref="X11:AA11">
    <cfRule type="expression" dxfId="2" priority="3">
      <formula>$J$626=1</formula>
    </cfRule>
  </conditionalFormatting>
  <conditionalFormatting sqref="AB7">
    <cfRule type="expression" dxfId="1" priority="2" stopIfTrue="1">
      <formula>#REF!="N"</formula>
    </cfRule>
  </conditionalFormatting>
  <conditionalFormatting sqref="X13:AA28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2:AB28" xr:uid="{6319B5C8-F390-47FE-BBDC-20A52CB6D0DA}">
      <formula1>0</formula1>
    </dataValidation>
    <dataValidation type="list" allowBlank="1" showInputMessage="1" showErrorMessage="1" sqref="F12:G28" xr:uid="{849FA94F-D91B-4B00-A036-6F5B00152AB2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2024-01-22T11:11:50Z</dcterms:created>
  <dcterms:modified xsi:type="dcterms:W3CDTF">2024-01-22T11:14:04Z</dcterms:modified>
</cp:coreProperties>
</file>