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13BEA86C-CC02-4F34-909A-95F12AF5234F}" xr6:coauthVersionLast="47" xr6:coauthVersionMax="47" xr10:uidLastSave="{00000000-0000-0000-0000-000000000000}"/>
  <bookViews>
    <workbookView xWindow="28680" yWindow="-120" windowWidth="29040" windowHeight="15840" xr2:uid="{20A41ADB-5F11-488B-94EA-FEFECC0EEBD4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B5" i="1"/>
  <c r="C5" i="1"/>
  <c r="Z15" i="1"/>
  <c r="V15" i="1"/>
  <c r="R15" i="1"/>
  <c r="N15" i="1"/>
  <c r="J15" i="1"/>
  <c r="F15" i="1"/>
  <c r="Y15" i="1"/>
  <c r="U15" i="1"/>
  <c r="Q15" i="1"/>
  <c r="M15" i="1"/>
  <c r="I15" i="1"/>
  <c r="W15" i="1"/>
  <c r="S15" i="1"/>
  <c r="K15" i="1"/>
  <c r="G15" i="1"/>
  <c r="X15" i="1"/>
  <c r="T15" i="1"/>
  <c r="P15" i="1"/>
  <c r="L15" i="1"/>
  <c r="H15" i="1"/>
  <c r="O15" i="1"/>
  <c r="A31" i="1" l="1"/>
  <c r="A27" i="1"/>
  <c r="A23" i="1"/>
  <c r="A19" i="1"/>
  <c r="A30" i="1"/>
  <c r="A26" i="1"/>
  <c r="A22" i="1"/>
  <c r="A18" i="1"/>
  <c r="A28" i="1"/>
  <c r="A20" i="1"/>
  <c r="A29" i="1"/>
  <c r="A25" i="1"/>
  <c r="A21" i="1"/>
  <c r="A17" i="1"/>
  <c r="A24" i="1"/>
  <c r="A16" i="1"/>
  <c r="C10" i="1" l="1"/>
</calcChain>
</file>

<file path=xl/sharedStrings.xml><?xml version="1.0" encoding="utf-8"?>
<sst xmlns="http://schemas.openxmlformats.org/spreadsheetml/2006/main" count="263" uniqueCount="108">
  <si>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</si>
  <si>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</si>
  <si>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</si>
  <si>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</si>
  <si>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</si>
  <si>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</si>
  <si>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</si>
  <si>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</si>
  <si>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</si>
  <si>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</si>
  <si>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</si>
  <si>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</si>
  <si>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</si>
  <si>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</si>
  <si>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</si>
  <si>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</si>
  <si>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</si>
  <si>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</si>
  <si>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</si>
  <si>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</si>
  <si>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</si>
  <si>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</si>
  <si>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</si>
  <si>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</si>
  <si>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</si>
  <si>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</si>
  <si>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</si>
  <si>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</si>
  <si>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</si>
  <si>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</si>
  <si>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</si>
  <si>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</si>
  <si>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</si>
  <si>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</si>
  <si>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</si>
  <si>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</si>
  <si>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</si>
  <si>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</si>
  <si>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</si>
  <si>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</si>
  <si>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</si>
  <si>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</si>
  <si>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</si>
  <si>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</si>
  <si>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</si>
  <si>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</si>
  <si>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</si>
  <si>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</si>
  <si>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</si>
  <si>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</si>
  <si>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</si>
  <si>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</si>
  <si>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</si>
  <si>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</si>
  <si>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</si>
  <si>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</si>
  <si>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</si>
  <si>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</si>
  <si>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</si>
  <si>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</si>
  <si>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</si>
  <si>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</si>
  <si>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</si>
  <si>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</si>
  <si>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</si>
  <si>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</si>
  <si>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</si>
  <si>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</si>
  <si>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</si>
  <si>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</si>
  <si>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</si>
  <si>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</si>
  <si>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</si>
  <si>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</si>
  <si>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</si>
  <si>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</si>
  <si>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</si>
  <si>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</si>
  <si>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</si>
  <si>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</si>
  <si>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</si>
  <si>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 - STANDARD</t>
  </si>
  <si>
    <t>Cardiac Care</t>
  </si>
  <si>
    <t>320 - CARDIOLOGY - STANDARD</t>
  </si>
  <si>
    <t>Critical Care Unit</t>
  </si>
  <si>
    <t>192 - CRITICAL CARE MEDICINE - STANDARD</t>
  </si>
  <si>
    <t>Evershot</t>
  </si>
  <si>
    <t>302 - ENDOCRINOLOGY - STANDARD</t>
  </si>
  <si>
    <t>Fortuneswell</t>
  </si>
  <si>
    <t>370 - MEDICAL ONCOLOGY - STANDARD</t>
  </si>
  <si>
    <t>Ilchester Intergrated Assessment Unit</t>
  </si>
  <si>
    <t>300 - GENERAL MEDICINE - PROTECTED</t>
  </si>
  <si>
    <t>Kingfisher</t>
  </si>
  <si>
    <t>420 - PAEDIATRICS - STANDARD</t>
  </si>
  <si>
    <t>Lulworth</t>
  </si>
  <si>
    <t>Mary Anning</t>
  </si>
  <si>
    <t>430 - GERIATRIC MEDICINE - STANDARD</t>
  </si>
  <si>
    <t>Maternity</t>
  </si>
  <si>
    <t>501 - OBSTETRICS - STANDARD</t>
  </si>
  <si>
    <t>Moreton</t>
  </si>
  <si>
    <t>340 - RESPIRATORY MEDICINE - STANDARD</t>
  </si>
  <si>
    <t>Prince of Wales</t>
  </si>
  <si>
    <t>361 - NEPHROLOGY - STANDARD</t>
  </si>
  <si>
    <t>Purbeck</t>
  </si>
  <si>
    <t>110 - TRAUMA &amp; ORTHOPAEDICS - STANDARD</t>
  </si>
  <si>
    <t>Ridgeway</t>
  </si>
  <si>
    <t>Special Care Baby Unit</t>
  </si>
  <si>
    <t>The Stroke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</si>
</sst>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73EEC75F-3547-4C5E-A57E-49498FFDC099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May%2023.xlsm" TargetMode="External"/><Relationship Id="rId1" Type="http://schemas.openxmlformats.org/officeDocument/2006/relationships/externalLinkPath" Target="/Users/hime/AppData/Local/Microsoft/Windows/INetCache/Content.Outlook/TC0SVOYR/Safe%20Staffing%20May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RBD</v>
          </cell>
          <cell r="F6" t="str">
            <v>DORSET COUNTY HOSPITAL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>Registered Nurses/Midwives Avg Day Fill rate &gt; 100%</v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A865-2DF2-4559-AD8E-D7CB431AC1A8}">
  <dimension ref="A1:AQ31"/>
  <sheetViews>
    <sheetView tabSelected="1" workbookViewId="0">
      <selection activeCell="L4" sqref="L4"/>
    </sheetView>
  </sheetViews>
  <sheetFormatPr defaultRowHeight="15" x14ac:dyDescent="0.25"/>
  <sheetData>
    <row r="1" spans="1:43" ht="34.5" x14ac:dyDescent="0.25">
      <c r="A1" s="1"/>
      <c r="B1" s="2"/>
      <c r="C1" s="3"/>
      <c r="D1" s="4"/>
      <c r="E1" s="5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ht="34.5" x14ac:dyDescent="0.55000000000000004">
      <c r="A4" s="9"/>
      <c r="B4" s="7"/>
      <c r="C4" s="1"/>
      <c r="D4" s="4"/>
      <c r="E4" s="4"/>
      <c r="F4" s="4"/>
      <c r="G4" s="4"/>
      <c r="H4" s="4"/>
      <c r="I4" s="9"/>
      <c r="J4" s="7"/>
      <c r="K4" s="1"/>
      <c r="L4" s="4"/>
      <c r="M4" s="4"/>
      <c r="N4" s="4"/>
      <c r="O4" s="4"/>
      <c r="P4" s="4"/>
      <c r="Q4" s="9"/>
      <c r="R4" s="7"/>
      <c r="S4" s="1"/>
      <c r="T4" s="4"/>
      <c r="U4" s="4"/>
      <c r="V4" s="4"/>
      <c r="W4" s="4"/>
      <c r="X4" s="4"/>
      <c r="Y4" s="9"/>
      <c r="Z4" s="7"/>
      <c r="AA4" s="10"/>
      <c r="AB4" s="10"/>
      <c r="AC4" s="10"/>
      <c r="AD4" s="10"/>
      <c r="AE4" s="10"/>
      <c r="AF4" s="10"/>
      <c r="AG4" s="10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ht="34.5" x14ac:dyDescent="0.25">
      <c r="A5" s="11" t="s">
        <v>1</v>
      </c>
      <c r="B5" s="12" t="str">
        <f>IF(ISBLANK(OrgCodeSelection),"",OrgCodeSelection)</f>
        <v>RBD</v>
      </c>
      <c r="C5" s="13" t="str">
        <f>IF(ISBLANK(OrgNameSelection),"",OrgNameSelection)</f>
        <v>DORSET COUNTY HOSPITAL NHS FOUNDATION TRUST</v>
      </c>
      <c r="D5" s="13"/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7"/>
      <c r="Q5" s="10"/>
      <c r="R5" s="10"/>
      <c r="S5" s="10"/>
      <c r="T5" s="10"/>
      <c r="U5" s="10"/>
      <c r="V5" s="10"/>
      <c r="W5" s="10"/>
      <c r="X5" s="10"/>
      <c r="Y5" s="10"/>
      <c r="Z5" s="10" t="s">
        <v>2</v>
      </c>
      <c r="AA5" s="10"/>
      <c r="AB5" s="10"/>
      <c r="AC5" s="10"/>
      <c r="AD5" s="10"/>
      <c r="AE5" s="10"/>
      <c r="AF5" s="10"/>
      <c r="AG5" s="10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ht="34.5" x14ac:dyDescent="0.55000000000000004">
      <c r="A6" s="9"/>
      <c r="B6" s="7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7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tr">
        <f>""</f>
        <v/>
      </c>
      <c r="AB6" s="10"/>
      <c r="AC6" s="10"/>
      <c r="AD6" s="10"/>
      <c r="AE6" s="10"/>
      <c r="AF6" s="10"/>
      <c r="AG6" s="10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34.5" x14ac:dyDescent="0.25">
      <c r="A7" s="14"/>
      <c r="B7" s="7"/>
      <c r="C7" s="15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35.25" thickBot="1" x14ac:dyDescent="0.3">
      <c r="A8" s="17"/>
      <c r="B8" s="7"/>
      <c r="C8" s="18" t="s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35.25" thickBot="1" x14ac:dyDescent="0.3">
      <c r="A9" s="14"/>
      <c r="B9" s="7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7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34.5" x14ac:dyDescent="0.25">
      <c r="A10" s="22"/>
      <c r="B10" s="22"/>
      <c r="C10" s="23" t="str">
        <f ca="1">IFERROR(IF(COUNTBLANK(B16:Z215)=5000,"You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20" x14ac:dyDescent="0.25">
      <c r="A11" s="25"/>
      <c r="B11" s="25"/>
      <c r="C11" s="26" t="s">
        <v>5</v>
      </c>
      <c r="D11" s="4"/>
      <c r="E11" s="4"/>
      <c r="F11" s="27" t="s">
        <v>6</v>
      </c>
      <c r="G11" s="28"/>
      <c r="H11" s="28"/>
      <c r="I11" s="28"/>
      <c r="J11" s="28"/>
      <c r="K11" s="28"/>
      <c r="L11" s="28"/>
      <c r="M11" s="29"/>
      <c r="N11" s="27" t="s">
        <v>7</v>
      </c>
      <c r="O11" s="28"/>
      <c r="P11" s="28"/>
      <c r="Q11" s="28"/>
      <c r="R11" s="28"/>
      <c r="S11" s="28"/>
      <c r="T11" s="28"/>
      <c r="U11" s="29"/>
      <c r="V11" s="27" t="s">
        <v>8</v>
      </c>
      <c r="W11" s="30"/>
      <c r="X11" s="30"/>
      <c r="Y11" s="31"/>
      <c r="Z11" s="32" t="s">
        <v>9</v>
      </c>
      <c r="AA11" s="27" t="s">
        <v>10</v>
      </c>
      <c r="AB11" s="28"/>
      <c r="AC11" s="28"/>
      <c r="AD11" s="28"/>
      <c r="AE11" s="28"/>
      <c r="AF11" s="28"/>
      <c r="AG11" s="29"/>
      <c r="AH11" s="33" t="s">
        <v>6</v>
      </c>
      <c r="AI11" s="34"/>
      <c r="AJ11" s="34"/>
      <c r="AK11" s="35"/>
      <c r="AL11" s="33" t="s">
        <v>7</v>
      </c>
      <c r="AM11" s="34"/>
      <c r="AN11" s="34"/>
      <c r="AO11" s="35"/>
      <c r="AP11" s="36" t="s">
        <v>8</v>
      </c>
      <c r="AQ11" s="37"/>
    </row>
    <row r="12" spans="1:43" ht="18.75" x14ac:dyDescent="0.25">
      <c r="A12" s="33" t="s">
        <v>11</v>
      </c>
      <c r="B12" s="35"/>
      <c r="C12" s="38" t="s">
        <v>12</v>
      </c>
      <c r="D12" s="39" t="s">
        <v>13</v>
      </c>
      <c r="E12" s="40"/>
      <c r="F12" s="41" t="s">
        <v>14</v>
      </c>
      <c r="G12" s="41"/>
      <c r="H12" s="41" t="s">
        <v>15</v>
      </c>
      <c r="I12" s="41"/>
      <c r="J12" s="33" t="s">
        <v>16</v>
      </c>
      <c r="K12" s="35"/>
      <c r="L12" s="33" t="s">
        <v>17</v>
      </c>
      <c r="M12" s="35"/>
      <c r="N12" s="41" t="s">
        <v>14</v>
      </c>
      <c r="O12" s="41"/>
      <c r="P12" s="41" t="s">
        <v>15</v>
      </c>
      <c r="Q12" s="41"/>
      <c r="R12" s="33" t="s">
        <v>16</v>
      </c>
      <c r="S12" s="35"/>
      <c r="T12" s="33" t="s">
        <v>17</v>
      </c>
      <c r="U12" s="35"/>
      <c r="V12" s="33" t="s">
        <v>18</v>
      </c>
      <c r="W12" s="31"/>
      <c r="X12" s="33" t="s">
        <v>19</v>
      </c>
      <c r="Y12" s="31"/>
      <c r="Z12" s="42"/>
      <c r="AA12" s="32" t="s">
        <v>14</v>
      </c>
      <c r="AB12" s="32" t="s">
        <v>20</v>
      </c>
      <c r="AC12" s="32" t="s">
        <v>16</v>
      </c>
      <c r="AD12" s="32" t="s">
        <v>17</v>
      </c>
      <c r="AE12" s="32" t="s">
        <v>18</v>
      </c>
      <c r="AF12" s="32" t="s">
        <v>19</v>
      </c>
      <c r="AG12" s="32" t="s">
        <v>21</v>
      </c>
      <c r="AH12" s="41" t="s">
        <v>22</v>
      </c>
      <c r="AI12" s="41" t="s">
        <v>23</v>
      </c>
      <c r="AJ12" s="32" t="s">
        <v>24</v>
      </c>
      <c r="AK12" s="32" t="s">
        <v>25</v>
      </c>
      <c r="AL12" s="41" t="s">
        <v>22</v>
      </c>
      <c r="AM12" s="41" t="s">
        <v>23</v>
      </c>
      <c r="AN12" s="32" t="s">
        <v>24</v>
      </c>
      <c r="AO12" s="32" t="s">
        <v>25</v>
      </c>
      <c r="AP12" s="32" t="s">
        <v>26</v>
      </c>
      <c r="AQ12" s="32" t="s">
        <v>27</v>
      </c>
    </row>
    <row r="13" spans="1:43" ht="189" x14ac:dyDescent="0.25">
      <c r="A13" s="43" t="s">
        <v>28</v>
      </c>
      <c r="B13" s="44" t="s">
        <v>29</v>
      </c>
      <c r="C13" s="45"/>
      <c r="D13" s="46" t="s">
        <v>30</v>
      </c>
      <c r="E13" s="46" t="s">
        <v>31</v>
      </c>
      <c r="F13" s="47" t="s">
        <v>32</v>
      </c>
      <c r="G13" s="47" t="s">
        <v>33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8"/>
      <c r="AA13" s="48"/>
      <c r="AB13" s="48"/>
      <c r="AC13" s="48"/>
      <c r="AD13" s="48"/>
      <c r="AE13" s="49"/>
      <c r="AF13" s="48"/>
      <c r="AG13" s="48"/>
      <c r="AH13" s="41"/>
      <c r="AI13" s="41"/>
      <c r="AJ13" s="48"/>
      <c r="AK13" s="48"/>
      <c r="AL13" s="41"/>
      <c r="AM13" s="41"/>
      <c r="AN13" s="48"/>
      <c r="AO13" s="48"/>
      <c r="AP13" s="50"/>
      <c r="AQ13" s="50"/>
    </row>
    <row r="14" spans="1:43" x14ac:dyDescent="0.25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40</v>
      </c>
      <c r="H14" t="s">
        <v>41</v>
      </c>
      <c r="I14" t="s">
        <v>42</v>
      </c>
      <c r="J14" t="s">
        <v>43</v>
      </c>
      <c r="K14" t="s">
        <v>44</v>
      </c>
      <c r="L14" t="s">
        <v>45</v>
      </c>
      <c r="M14" t="s">
        <v>46</v>
      </c>
      <c r="N14" t="s">
        <v>47</v>
      </c>
      <c r="O14" t="s">
        <v>48</v>
      </c>
      <c r="P14" t="s">
        <v>49</v>
      </c>
      <c r="Q14" t="s">
        <v>50</v>
      </c>
      <c r="R14" t="s">
        <v>51</v>
      </c>
      <c r="S14" t="s">
        <v>52</v>
      </c>
      <c r="T14" t="s">
        <v>53</v>
      </c>
      <c r="U14" t="s">
        <v>54</v>
      </c>
      <c r="V14" t="s">
        <v>55</v>
      </c>
      <c r="W14" t="s">
        <v>56</v>
      </c>
      <c r="X14" t="s">
        <v>57</v>
      </c>
      <c r="Y14" t="s">
        <v>58</v>
      </c>
      <c r="Z14" t="s">
        <v>59</v>
      </c>
      <c r="AA14" t="s">
        <v>60</v>
      </c>
      <c r="AB14" t="s">
        <v>61</v>
      </c>
      <c r="AC14" t="s">
        <v>62</v>
      </c>
      <c r="AD14" t="s">
        <v>63</v>
      </c>
      <c r="AE14" t="s">
        <v>64</v>
      </c>
      <c r="AF14" t="s">
        <v>65</v>
      </c>
      <c r="AG14" t="s">
        <v>66</v>
      </c>
      <c r="AH14" t="s">
        <v>67</v>
      </c>
      <c r="AI14" t="s">
        <v>68</v>
      </c>
      <c r="AJ14" t="s">
        <v>69</v>
      </c>
      <c r="AK14" t="s">
        <v>70</v>
      </c>
      <c r="AL14" t="s">
        <v>71</v>
      </c>
      <c r="AM14" t="s">
        <v>72</v>
      </c>
      <c r="AN14" t="s">
        <v>73</v>
      </c>
      <c r="AO14" t="s">
        <v>74</v>
      </c>
      <c r="AP14" t="s">
        <v>75</v>
      </c>
      <c r="AQ14" t="s">
        <v>76</v>
      </c>
    </row>
    <row r="15" spans="1:43" ht="18.75" x14ac:dyDescent="0.25">
      <c r="C15" s="51" t="s">
        <v>77</v>
      </c>
      <c r="D15" s="51"/>
      <c r="E15" s="51"/>
      <c r="F15" s="52">
        <f ca="1">SUM(INDIRECT("I16:I215"))</f>
        <v>19222.05</v>
      </c>
      <c r="G15" s="52">
        <f ca="1">SUM(INDIRECT("J16:J215"))</f>
        <v>0</v>
      </c>
      <c r="H15" s="52">
        <f ca="1">SUM(INDIRECT("K16:K215"))</f>
        <v>0</v>
      </c>
      <c r="I15" s="52">
        <f ca="1">SUM(INDIRECT("L16:L215"))</f>
        <v>0</v>
      </c>
      <c r="J15" s="52">
        <f ca="1">SUM(INDIRECT("M16:M215"))</f>
        <v>0</v>
      </c>
      <c r="K15" s="52">
        <f ca="1">SUM(INDIRECT("N16:N215"))</f>
        <v>19579.5</v>
      </c>
      <c r="L15" s="52">
        <f ca="1">SUM(INDIRECT("O16:O215"))</f>
        <v>20544.349999999999</v>
      </c>
      <c r="M15" s="52">
        <f ca="1">SUM(INDIRECT("P16:P215"))</f>
        <v>14121.5</v>
      </c>
      <c r="N15" s="52">
        <f ca="1">SUM(INDIRECT("Q16:Q215"))</f>
        <v>12618.460000000001</v>
      </c>
      <c r="O15" s="52">
        <f ca="1">SUM(INDIRECT("R16:R215"))</f>
        <v>0</v>
      </c>
      <c r="P15" s="52">
        <f ca="1">SUM(INDIRECT("S16:S215"))</f>
        <v>0</v>
      </c>
      <c r="Q15" s="52">
        <f ca="1">SUM(INDIRECT("T16:T215"))</f>
        <v>0</v>
      </c>
      <c r="R15" s="52">
        <f ca="1">SUM(INDIRECT("U16:U215"))</f>
        <v>0</v>
      </c>
      <c r="S15" s="52">
        <f ca="1">SUM(INDIRECT("V16:V215"))</f>
        <v>0</v>
      </c>
      <c r="T15" s="52">
        <f ca="1">SUM(INDIRECT("W16:W215"))</f>
        <v>0</v>
      </c>
      <c r="U15" s="52">
        <f ca="1">SUM(INDIRECT("X16:X215"))</f>
        <v>0</v>
      </c>
      <c r="V15" s="52">
        <f ca="1">SUM(INDIRECT("Y16:Y215"))</f>
        <v>0</v>
      </c>
      <c r="W15" s="52">
        <f ca="1">SUM(INDIRECT("Z16:Z215"))</f>
        <v>9827</v>
      </c>
      <c r="X15" s="52">
        <f ca="1">SUM(INDIRECT("AA16:AA215"))</f>
        <v>123.58807281547142</v>
      </c>
      <c r="Y15" s="52">
        <f ca="1">SUM(INDIRECT("AB16:AB215"))</f>
        <v>60.593161893365448</v>
      </c>
      <c r="Z15" s="52">
        <f ca="1">SUM(INDIRECT("AC16:AC215"))</f>
        <v>0</v>
      </c>
      <c r="AA15" s="53">
        <v>4.7252569451511137</v>
      </c>
      <c r="AB15" s="53">
        <v>3.2401048132695638</v>
      </c>
      <c r="AC15" s="53">
        <v>0</v>
      </c>
      <c r="AD15" s="53">
        <v>0</v>
      </c>
      <c r="AE15" s="53">
        <v>0</v>
      </c>
      <c r="AF15" s="53">
        <v>0</v>
      </c>
      <c r="AG15" s="53">
        <v>7.965361758420678</v>
      </c>
      <c r="AH15" s="54">
        <v>0.99329573574264829</v>
      </c>
      <c r="AI15" s="54">
        <v>0.89694827465528104</v>
      </c>
      <c r="AJ15" s="55" t="s">
        <v>78</v>
      </c>
      <c r="AK15" s="55" t="s">
        <v>78</v>
      </c>
      <c r="AL15" s="55">
        <v>1.0492785821905564</v>
      </c>
      <c r="AM15" s="55">
        <v>0.89356371490280784</v>
      </c>
      <c r="AN15" s="55" t="s">
        <v>78</v>
      </c>
      <c r="AO15" s="55" t="s">
        <v>78</v>
      </c>
      <c r="AP15" s="55" t="s">
        <v>78</v>
      </c>
      <c r="AQ15" s="55" t="s">
        <v>78</v>
      </c>
    </row>
    <row r="16" spans="1:43" ht="105" x14ac:dyDescent="0.25">
      <c r="A16" s="56" t="str">
        <f t="shared" ref="A16:A31" si="0">IFERROR(VLOOKUP($E$5&amp;B16,Sites,4,FALSE),"")</f>
        <v/>
      </c>
      <c r="B16" s="57" t="s">
        <v>79</v>
      </c>
      <c r="C16" s="58" t="s">
        <v>80</v>
      </c>
      <c r="D16" s="59" t="s">
        <v>81</v>
      </c>
      <c r="E16" s="60"/>
      <c r="F16" s="61">
        <v>1866</v>
      </c>
      <c r="G16" s="61">
        <v>1796.75</v>
      </c>
      <c r="H16" s="61">
        <v>1510.75</v>
      </c>
      <c r="I16" s="61">
        <v>1289</v>
      </c>
      <c r="J16" s="61"/>
      <c r="K16" s="61"/>
      <c r="L16" s="61"/>
      <c r="M16" s="61"/>
      <c r="N16" s="61">
        <v>1023</v>
      </c>
      <c r="O16" s="61">
        <v>1140.5</v>
      </c>
      <c r="P16" s="61">
        <v>1022.5</v>
      </c>
      <c r="Q16" s="61">
        <v>847</v>
      </c>
      <c r="R16" s="61"/>
      <c r="S16" s="61"/>
      <c r="T16" s="61"/>
      <c r="U16" s="61"/>
      <c r="V16" s="61"/>
      <c r="W16" s="61"/>
      <c r="X16" s="61"/>
      <c r="Y16" s="61"/>
      <c r="Z16" s="61">
        <v>837</v>
      </c>
      <c r="AA16" s="62">
        <v>3.5092592592592591</v>
      </c>
      <c r="AB16" s="62">
        <v>2.5519713261648747</v>
      </c>
      <c r="AC16" s="62">
        <v>0</v>
      </c>
      <c r="AD16" s="62">
        <v>0</v>
      </c>
      <c r="AE16" s="62">
        <v>0</v>
      </c>
      <c r="AF16" s="62">
        <v>0</v>
      </c>
      <c r="AG16" s="62">
        <v>6.0612305854241342</v>
      </c>
      <c r="AH16" s="63">
        <v>0.96288853161843513</v>
      </c>
      <c r="AI16" s="63">
        <v>0.85321860003309613</v>
      </c>
      <c r="AJ16" s="63" t="s">
        <v>78</v>
      </c>
      <c r="AK16" s="63" t="s">
        <v>78</v>
      </c>
      <c r="AL16" s="63">
        <v>1.1148582600195502</v>
      </c>
      <c r="AM16" s="63">
        <v>0.82836185819070907</v>
      </c>
      <c r="AN16" s="63" t="s">
        <v>78</v>
      </c>
      <c r="AO16" s="63" t="s">
        <v>78</v>
      </c>
      <c r="AP16" s="63" t="s">
        <v>78</v>
      </c>
      <c r="AQ16" s="63" t="s">
        <v>78</v>
      </c>
    </row>
    <row r="17" spans="1:43" ht="75" x14ac:dyDescent="0.25">
      <c r="A17" s="56" t="str">
        <f t="shared" si="0"/>
        <v/>
      </c>
      <c r="B17" s="57" t="s">
        <v>79</v>
      </c>
      <c r="C17" s="58" t="s">
        <v>82</v>
      </c>
      <c r="D17" s="59" t="s">
        <v>83</v>
      </c>
      <c r="E17" s="64"/>
      <c r="F17" s="65">
        <v>1413.5</v>
      </c>
      <c r="G17" s="65">
        <v>1411.25</v>
      </c>
      <c r="H17" s="65">
        <v>961.75</v>
      </c>
      <c r="I17" s="65">
        <v>761.5</v>
      </c>
      <c r="J17" s="65"/>
      <c r="K17" s="65"/>
      <c r="L17" s="65"/>
      <c r="M17" s="65"/>
      <c r="N17" s="66">
        <v>1426</v>
      </c>
      <c r="O17" s="66">
        <v>1421.5</v>
      </c>
      <c r="P17" s="67">
        <v>713</v>
      </c>
      <c r="Q17" s="66">
        <v>563.5</v>
      </c>
      <c r="R17" s="66"/>
      <c r="S17" s="67"/>
      <c r="T17" s="67"/>
      <c r="U17" s="67"/>
      <c r="V17" s="67"/>
      <c r="W17" s="67"/>
      <c r="X17" s="67"/>
      <c r="Y17" s="67"/>
      <c r="Z17" s="67">
        <v>518</v>
      </c>
      <c r="AA17" s="62">
        <v>5.4686293436293436</v>
      </c>
      <c r="AB17" s="62">
        <v>2.557915057915058</v>
      </c>
      <c r="AC17" s="62">
        <v>0</v>
      </c>
      <c r="AD17" s="62">
        <v>0</v>
      </c>
      <c r="AE17" s="62">
        <v>0</v>
      </c>
      <c r="AF17" s="62">
        <v>0</v>
      </c>
      <c r="AG17" s="62">
        <v>8.0265444015444007</v>
      </c>
      <c r="AH17" s="63">
        <v>0.99840820657941276</v>
      </c>
      <c r="AI17" s="63">
        <v>0.79178580712243307</v>
      </c>
      <c r="AJ17" s="63" t="s">
        <v>78</v>
      </c>
      <c r="AK17" s="63" t="s">
        <v>78</v>
      </c>
      <c r="AL17" s="63">
        <v>0.99684431977559607</v>
      </c>
      <c r="AM17" s="63">
        <v>0.79032258064516125</v>
      </c>
      <c r="AN17" s="63" t="s">
        <v>78</v>
      </c>
      <c r="AO17" s="63" t="s">
        <v>78</v>
      </c>
      <c r="AP17" s="63" t="s">
        <v>78</v>
      </c>
      <c r="AQ17" s="63" t="s">
        <v>78</v>
      </c>
    </row>
    <row r="18" spans="1:43" ht="105" x14ac:dyDescent="0.25">
      <c r="A18" s="56" t="str">
        <f t="shared" si="0"/>
        <v/>
      </c>
      <c r="B18" s="57" t="s">
        <v>79</v>
      </c>
      <c r="C18" s="58" t="s">
        <v>84</v>
      </c>
      <c r="D18" s="59" t="s">
        <v>85</v>
      </c>
      <c r="E18" s="64"/>
      <c r="F18" s="61">
        <v>2976.5</v>
      </c>
      <c r="G18" s="66">
        <v>2806.75</v>
      </c>
      <c r="H18" s="66">
        <v>379.5</v>
      </c>
      <c r="I18" s="66">
        <v>422.25</v>
      </c>
      <c r="J18" s="66"/>
      <c r="K18" s="66"/>
      <c r="L18" s="66"/>
      <c r="M18" s="66"/>
      <c r="N18" s="66">
        <v>2990</v>
      </c>
      <c r="O18" s="66">
        <v>2819.25</v>
      </c>
      <c r="P18" s="67">
        <v>0</v>
      </c>
      <c r="Q18" s="66">
        <v>0</v>
      </c>
      <c r="R18" s="66"/>
      <c r="S18" s="67"/>
      <c r="T18" s="67"/>
      <c r="U18" s="67"/>
      <c r="V18" s="67"/>
      <c r="W18" s="67"/>
      <c r="X18" s="67"/>
      <c r="Y18" s="67"/>
      <c r="Z18" s="67">
        <v>219</v>
      </c>
      <c r="AA18" s="62">
        <v>25.689497716894977</v>
      </c>
      <c r="AB18" s="62">
        <v>1.928082191780822</v>
      </c>
      <c r="AC18" s="62">
        <v>0</v>
      </c>
      <c r="AD18" s="62">
        <v>0</v>
      </c>
      <c r="AE18" s="62">
        <v>0</v>
      </c>
      <c r="AF18" s="62">
        <v>0</v>
      </c>
      <c r="AG18" s="62">
        <v>27.6175799086758</v>
      </c>
      <c r="AH18" s="63">
        <v>0.94296993112716276</v>
      </c>
      <c r="AI18" s="63">
        <v>1.1126482213438735</v>
      </c>
      <c r="AJ18" s="63" t="s">
        <v>78</v>
      </c>
      <c r="AK18" s="63" t="s">
        <v>78</v>
      </c>
      <c r="AL18" s="63">
        <v>0.94289297658862881</v>
      </c>
      <c r="AM18" s="63" t="s">
        <v>78</v>
      </c>
      <c r="AN18" s="63" t="s">
        <v>78</v>
      </c>
      <c r="AO18" s="63" t="s">
        <v>78</v>
      </c>
      <c r="AP18" s="63" t="s">
        <v>78</v>
      </c>
      <c r="AQ18" s="63" t="s">
        <v>78</v>
      </c>
    </row>
    <row r="19" spans="1:43" ht="90" x14ac:dyDescent="0.25">
      <c r="A19" s="56" t="str">
        <f t="shared" si="0"/>
        <v/>
      </c>
      <c r="B19" s="68" t="s">
        <v>79</v>
      </c>
      <c r="C19" s="58" t="s">
        <v>86</v>
      </c>
      <c r="D19" s="59" t="s">
        <v>87</v>
      </c>
      <c r="E19" s="64"/>
      <c r="F19" s="61">
        <v>1066.25</v>
      </c>
      <c r="G19" s="66">
        <v>950.25</v>
      </c>
      <c r="H19" s="66">
        <v>1075.25</v>
      </c>
      <c r="I19" s="66">
        <v>864.25</v>
      </c>
      <c r="J19" s="66"/>
      <c r="K19" s="66"/>
      <c r="L19" s="66"/>
      <c r="M19" s="66"/>
      <c r="N19" s="66">
        <v>710</v>
      </c>
      <c r="O19" s="66">
        <v>808.5</v>
      </c>
      <c r="P19" s="67">
        <v>1071</v>
      </c>
      <c r="Q19" s="66">
        <v>577.76</v>
      </c>
      <c r="R19" s="66"/>
      <c r="S19" s="67"/>
      <c r="T19" s="67"/>
      <c r="U19" s="67"/>
      <c r="V19" s="67"/>
      <c r="W19" s="67"/>
      <c r="X19" s="67"/>
      <c r="Y19" s="67"/>
      <c r="Z19" s="67">
        <v>426</v>
      </c>
      <c r="AA19" s="62">
        <v>4.128521126760563</v>
      </c>
      <c r="AB19" s="62">
        <v>3.3849999999999998</v>
      </c>
      <c r="AC19" s="62">
        <v>0</v>
      </c>
      <c r="AD19" s="62">
        <v>0</v>
      </c>
      <c r="AE19" s="62">
        <v>0</v>
      </c>
      <c r="AF19" s="62">
        <v>0</v>
      </c>
      <c r="AG19" s="62">
        <v>7.5135211267605637</v>
      </c>
      <c r="AH19" s="63">
        <v>0.8912075029308324</v>
      </c>
      <c r="AI19" s="63">
        <v>0.80376656591490347</v>
      </c>
      <c r="AJ19" s="63" t="s">
        <v>78</v>
      </c>
      <c r="AK19" s="63" t="s">
        <v>78</v>
      </c>
      <c r="AL19" s="63">
        <v>1.1387323943661971</v>
      </c>
      <c r="AM19" s="63">
        <v>0.53945845004668536</v>
      </c>
      <c r="AN19" s="63" t="s">
        <v>78</v>
      </c>
      <c r="AO19" s="63" t="s">
        <v>78</v>
      </c>
      <c r="AP19" s="63" t="s">
        <v>78</v>
      </c>
      <c r="AQ19" s="63" t="s">
        <v>78</v>
      </c>
    </row>
    <row r="20" spans="1:43" ht="90" x14ac:dyDescent="0.25">
      <c r="A20" s="56" t="str">
        <f t="shared" si="0"/>
        <v/>
      </c>
      <c r="B20" s="69" t="s">
        <v>79</v>
      </c>
      <c r="C20" s="58" t="s">
        <v>88</v>
      </c>
      <c r="D20" s="59" t="s">
        <v>89</v>
      </c>
      <c r="E20" s="64"/>
      <c r="F20" s="61">
        <v>1130.5</v>
      </c>
      <c r="G20" s="66">
        <v>1078</v>
      </c>
      <c r="H20" s="66">
        <v>1139</v>
      </c>
      <c r="I20" s="66">
        <v>1088.5</v>
      </c>
      <c r="J20" s="66"/>
      <c r="K20" s="66"/>
      <c r="L20" s="66"/>
      <c r="M20" s="66"/>
      <c r="N20" s="66">
        <v>682</v>
      </c>
      <c r="O20" s="66">
        <v>825</v>
      </c>
      <c r="P20" s="67">
        <v>682</v>
      </c>
      <c r="Q20" s="66">
        <v>638</v>
      </c>
      <c r="R20" s="66"/>
      <c r="S20" s="67"/>
      <c r="T20" s="67"/>
      <c r="U20" s="67"/>
      <c r="V20" s="67"/>
      <c r="W20" s="67"/>
      <c r="X20" s="67"/>
      <c r="Y20" s="67"/>
      <c r="Z20" s="67">
        <v>500</v>
      </c>
      <c r="AA20" s="62">
        <v>3.806</v>
      </c>
      <c r="AB20" s="62">
        <v>3.4529999999999998</v>
      </c>
      <c r="AC20" s="62">
        <v>0</v>
      </c>
      <c r="AD20" s="62">
        <v>0</v>
      </c>
      <c r="AE20" s="62">
        <v>0</v>
      </c>
      <c r="AF20" s="62">
        <v>0</v>
      </c>
      <c r="AG20" s="62">
        <v>7.2590000000000003</v>
      </c>
      <c r="AH20" s="63">
        <v>0.95356037151702788</v>
      </c>
      <c r="AI20" s="63">
        <v>0.95566286215978924</v>
      </c>
      <c r="AJ20" s="63" t="s">
        <v>78</v>
      </c>
      <c r="AK20" s="63" t="s">
        <v>78</v>
      </c>
      <c r="AL20" s="63">
        <v>1.2096774193548387</v>
      </c>
      <c r="AM20" s="63">
        <v>0.93548387096774188</v>
      </c>
      <c r="AN20" s="63" t="s">
        <v>78</v>
      </c>
      <c r="AO20" s="63" t="s">
        <v>78</v>
      </c>
      <c r="AP20" s="63" t="s">
        <v>78</v>
      </c>
      <c r="AQ20" s="63" t="s">
        <v>78</v>
      </c>
    </row>
    <row r="21" spans="1:43" ht="105" x14ac:dyDescent="0.25">
      <c r="A21" s="56" t="str">
        <f t="shared" si="0"/>
        <v/>
      </c>
      <c r="B21" s="69" t="s">
        <v>79</v>
      </c>
      <c r="C21" s="58" t="s">
        <v>90</v>
      </c>
      <c r="D21" s="59" t="s">
        <v>91</v>
      </c>
      <c r="E21" s="64"/>
      <c r="F21" s="61">
        <v>2140.25</v>
      </c>
      <c r="G21" s="66">
        <v>2141.5</v>
      </c>
      <c r="H21" s="66">
        <v>1788.5</v>
      </c>
      <c r="I21" s="66">
        <v>1746.75</v>
      </c>
      <c r="J21" s="66"/>
      <c r="K21" s="66"/>
      <c r="L21" s="66"/>
      <c r="M21" s="66"/>
      <c r="N21" s="66">
        <v>1785.5</v>
      </c>
      <c r="O21" s="66">
        <v>1805.5</v>
      </c>
      <c r="P21" s="67">
        <v>1785.5</v>
      </c>
      <c r="Q21" s="66">
        <v>1659.5</v>
      </c>
      <c r="R21" s="66"/>
      <c r="S21" s="67"/>
      <c r="T21" s="67"/>
      <c r="U21" s="67"/>
      <c r="V21" s="67"/>
      <c r="W21" s="67"/>
      <c r="X21" s="67"/>
      <c r="Y21" s="67"/>
      <c r="Z21" s="67">
        <v>893</v>
      </c>
      <c r="AA21" s="62">
        <v>4.4199328107502796</v>
      </c>
      <c r="AB21" s="62">
        <v>3.8143896976483762</v>
      </c>
      <c r="AC21" s="62">
        <v>0</v>
      </c>
      <c r="AD21" s="62">
        <v>0</v>
      </c>
      <c r="AE21" s="62">
        <v>0</v>
      </c>
      <c r="AF21" s="62">
        <v>0</v>
      </c>
      <c r="AG21" s="62">
        <v>8.2343225083986571</v>
      </c>
      <c r="AH21" s="63">
        <v>1.0005840439201028</v>
      </c>
      <c r="AI21" s="63">
        <v>0.97665641599105391</v>
      </c>
      <c r="AJ21" s="63" t="s">
        <v>78</v>
      </c>
      <c r="AK21" s="63" t="s">
        <v>78</v>
      </c>
      <c r="AL21" s="63">
        <v>1.0112013441612993</v>
      </c>
      <c r="AM21" s="63">
        <v>0.9294315317838141</v>
      </c>
      <c r="AN21" s="63" t="s">
        <v>78</v>
      </c>
      <c r="AO21" s="63" t="s">
        <v>78</v>
      </c>
      <c r="AP21" s="63" t="s">
        <v>78</v>
      </c>
      <c r="AQ21" s="63" t="s">
        <v>78</v>
      </c>
    </row>
    <row r="22" spans="1:43" ht="75" x14ac:dyDescent="0.25">
      <c r="A22" s="56" t="str">
        <f t="shared" si="0"/>
        <v/>
      </c>
      <c r="B22" s="70" t="s">
        <v>79</v>
      </c>
      <c r="C22" s="58" t="s">
        <v>92</v>
      </c>
      <c r="D22" s="59" t="s">
        <v>93</v>
      </c>
      <c r="E22" s="64"/>
      <c r="F22" s="61">
        <v>1057</v>
      </c>
      <c r="G22" s="66">
        <v>1025.25</v>
      </c>
      <c r="H22" s="66">
        <v>617.5</v>
      </c>
      <c r="I22" s="66">
        <v>559.25</v>
      </c>
      <c r="J22" s="66"/>
      <c r="K22" s="66"/>
      <c r="L22" s="66"/>
      <c r="M22" s="66"/>
      <c r="N22" s="66">
        <v>1063.5</v>
      </c>
      <c r="O22" s="66">
        <v>1051.5</v>
      </c>
      <c r="P22" s="67">
        <v>356.5</v>
      </c>
      <c r="Q22" s="66">
        <v>357.5</v>
      </c>
      <c r="R22" s="66"/>
      <c r="S22" s="67"/>
      <c r="T22" s="67"/>
      <c r="U22" s="67"/>
      <c r="V22" s="67"/>
      <c r="W22" s="67"/>
      <c r="X22" s="67"/>
      <c r="Y22" s="67"/>
      <c r="Z22" s="67">
        <v>250</v>
      </c>
      <c r="AA22" s="62">
        <v>8.3070000000000004</v>
      </c>
      <c r="AB22" s="62">
        <v>3.6669999999999998</v>
      </c>
      <c r="AC22" s="62">
        <v>0</v>
      </c>
      <c r="AD22" s="62">
        <v>0</v>
      </c>
      <c r="AE22" s="62">
        <v>0</v>
      </c>
      <c r="AF22" s="62">
        <v>0</v>
      </c>
      <c r="AG22" s="62">
        <v>11.974</v>
      </c>
      <c r="AH22" s="63">
        <v>0.96996215704824973</v>
      </c>
      <c r="AI22" s="63">
        <v>0.90566801619433202</v>
      </c>
      <c r="AJ22" s="63" t="s">
        <v>78</v>
      </c>
      <c r="AK22" s="63" t="s">
        <v>78</v>
      </c>
      <c r="AL22" s="63">
        <v>0.98871650211565587</v>
      </c>
      <c r="AM22" s="63">
        <v>1.0028050490883591</v>
      </c>
      <c r="AN22" s="63" t="s">
        <v>78</v>
      </c>
      <c r="AO22" s="63" t="s">
        <v>78</v>
      </c>
      <c r="AP22" s="63" t="s">
        <v>78</v>
      </c>
      <c r="AQ22" s="63" t="s">
        <v>78</v>
      </c>
    </row>
    <row r="23" spans="1:43" ht="105" x14ac:dyDescent="0.25">
      <c r="A23" s="56" t="str">
        <f t="shared" si="0"/>
        <v/>
      </c>
      <c r="B23" s="70" t="s">
        <v>79</v>
      </c>
      <c r="C23" s="58" t="s">
        <v>94</v>
      </c>
      <c r="D23" s="59" t="s">
        <v>81</v>
      </c>
      <c r="E23" s="64"/>
      <c r="F23" s="61">
        <v>1681.5</v>
      </c>
      <c r="G23" s="66">
        <v>1860</v>
      </c>
      <c r="H23" s="66">
        <v>1882</v>
      </c>
      <c r="I23" s="66">
        <v>1638</v>
      </c>
      <c r="J23" s="66"/>
      <c r="K23" s="66"/>
      <c r="L23" s="66"/>
      <c r="M23" s="66"/>
      <c r="N23" s="66">
        <v>1023</v>
      </c>
      <c r="O23" s="66">
        <v>1067</v>
      </c>
      <c r="P23" s="67">
        <v>1023</v>
      </c>
      <c r="Q23" s="66">
        <v>964.5</v>
      </c>
      <c r="R23" s="66"/>
      <c r="S23" s="67"/>
      <c r="T23" s="67"/>
      <c r="U23" s="67"/>
      <c r="V23" s="67"/>
      <c r="W23" s="67"/>
      <c r="X23" s="67"/>
      <c r="Y23" s="67"/>
      <c r="Z23" s="67">
        <v>895</v>
      </c>
      <c r="AA23" s="62">
        <v>3.2703910614525138</v>
      </c>
      <c r="AB23" s="62">
        <v>2.9078212290502794</v>
      </c>
      <c r="AC23" s="62">
        <v>0</v>
      </c>
      <c r="AD23" s="62">
        <v>0</v>
      </c>
      <c r="AE23" s="62">
        <v>0</v>
      </c>
      <c r="AF23" s="62">
        <v>0</v>
      </c>
      <c r="AG23" s="62">
        <v>6.1782122905027936</v>
      </c>
      <c r="AH23" s="63">
        <v>1.1061552185548618</v>
      </c>
      <c r="AI23" s="63">
        <v>0.87035069075451643</v>
      </c>
      <c r="AJ23" s="63" t="s">
        <v>78</v>
      </c>
      <c r="AK23" s="63" t="s">
        <v>78</v>
      </c>
      <c r="AL23" s="63">
        <v>1.043010752688172</v>
      </c>
      <c r="AM23" s="63">
        <v>0.94281524926686222</v>
      </c>
      <c r="AN23" s="63" t="s">
        <v>78</v>
      </c>
      <c r="AO23" s="63" t="s">
        <v>78</v>
      </c>
      <c r="AP23" s="63" t="s">
        <v>78</v>
      </c>
      <c r="AQ23" s="63" t="s">
        <v>78</v>
      </c>
    </row>
    <row r="24" spans="1:43" ht="105" x14ac:dyDescent="0.25">
      <c r="A24" s="56" t="str">
        <f t="shared" si="0"/>
        <v/>
      </c>
      <c r="B24" s="70" t="s">
        <v>79</v>
      </c>
      <c r="C24" s="58" t="s">
        <v>95</v>
      </c>
      <c r="D24" s="59" t="s">
        <v>96</v>
      </c>
      <c r="E24" s="64"/>
      <c r="F24" s="61">
        <v>2480</v>
      </c>
      <c r="G24" s="66">
        <v>2091</v>
      </c>
      <c r="H24" s="66">
        <v>2702.5</v>
      </c>
      <c r="I24" s="66">
        <v>2692</v>
      </c>
      <c r="J24" s="66"/>
      <c r="K24" s="66"/>
      <c r="L24" s="66"/>
      <c r="M24" s="66"/>
      <c r="N24" s="66">
        <v>1345.5</v>
      </c>
      <c r="O24" s="66">
        <v>1560</v>
      </c>
      <c r="P24" s="67">
        <v>1670.5</v>
      </c>
      <c r="Q24" s="66">
        <v>1510</v>
      </c>
      <c r="R24" s="66"/>
      <c r="S24" s="67"/>
      <c r="T24" s="67"/>
      <c r="U24" s="67"/>
      <c r="V24" s="67"/>
      <c r="W24" s="67"/>
      <c r="X24" s="67"/>
      <c r="Y24" s="67"/>
      <c r="Z24" s="67">
        <v>1414</v>
      </c>
      <c r="AA24" s="62">
        <v>2.582036775106082</v>
      </c>
      <c r="AB24" s="62">
        <v>2.9717114568599716</v>
      </c>
      <c r="AC24" s="62">
        <v>0</v>
      </c>
      <c r="AD24" s="62">
        <v>0</v>
      </c>
      <c r="AE24" s="62">
        <v>0</v>
      </c>
      <c r="AF24" s="62">
        <v>0</v>
      </c>
      <c r="AG24" s="62">
        <v>5.553748231966054</v>
      </c>
      <c r="AH24" s="63">
        <v>0.84314516129032258</v>
      </c>
      <c r="AI24" s="63">
        <v>0.99611470860314522</v>
      </c>
      <c r="AJ24" s="63" t="s">
        <v>78</v>
      </c>
      <c r="AK24" s="63" t="s">
        <v>78</v>
      </c>
      <c r="AL24" s="63">
        <v>1.1594202898550725</v>
      </c>
      <c r="AM24" s="63">
        <v>0.90392098174199342</v>
      </c>
      <c r="AN24" s="63" t="s">
        <v>78</v>
      </c>
      <c r="AO24" s="63" t="s">
        <v>78</v>
      </c>
      <c r="AP24" s="63" t="s">
        <v>78</v>
      </c>
      <c r="AQ24" s="63" t="s">
        <v>78</v>
      </c>
    </row>
    <row r="25" spans="1:43" ht="75" x14ac:dyDescent="0.25">
      <c r="A25" s="56" t="str">
        <f t="shared" si="0"/>
        <v/>
      </c>
      <c r="B25" s="70" t="s">
        <v>79</v>
      </c>
      <c r="C25" s="58" t="s">
        <v>97</v>
      </c>
      <c r="D25" s="59" t="s">
        <v>98</v>
      </c>
      <c r="E25" s="64"/>
      <c r="F25" s="61">
        <v>2605</v>
      </c>
      <c r="G25" s="66">
        <v>2402.75</v>
      </c>
      <c r="H25" s="66">
        <v>1068.5</v>
      </c>
      <c r="I25" s="66">
        <v>934.25</v>
      </c>
      <c r="J25" s="66"/>
      <c r="K25" s="66"/>
      <c r="L25" s="66"/>
      <c r="M25" s="66"/>
      <c r="N25" s="66">
        <v>2077</v>
      </c>
      <c r="O25" s="66">
        <v>2024.5</v>
      </c>
      <c r="P25" s="67">
        <v>682</v>
      </c>
      <c r="Q25" s="66">
        <v>589.5</v>
      </c>
      <c r="R25" s="66"/>
      <c r="S25" s="67"/>
      <c r="T25" s="67"/>
      <c r="U25" s="67"/>
      <c r="V25" s="67"/>
      <c r="W25" s="67"/>
      <c r="X25" s="67"/>
      <c r="Y25" s="67"/>
      <c r="Z25" s="67">
        <v>426</v>
      </c>
      <c r="AA25" s="62">
        <v>10.392605633802816</v>
      </c>
      <c r="AB25" s="62">
        <v>3.5768779342723005</v>
      </c>
      <c r="AC25" s="62">
        <v>0</v>
      </c>
      <c r="AD25" s="62">
        <v>0</v>
      </c>
      <c r="AE25" s="62">
        <v>0</v>
      </c>
      <c r="AF25" s="62">
        <v>0</v>
      </c>
      <c r="AG25" s="62">
        <v>13.969483568075118</v>
      </c>
      <c r="AH25" s="63">
        <v>0.92236084452975053</v>
      </c>
      <c r="AI25" s="63">
        <v>0.87435657463734207</v>
      </c>
      <c r="AJ25" s="63" t="s">
        <v>78</v>
      </c>
      <c r="AK25" s="63" t="s">
        <v>78</v>
      </c>
      <c r="AL25" s="63">
        <v>0.97472315840154067</v>
      </c>
      <c r="AM25" s="63">
        <v>0.86436950146627567</v>
      </c>
      <c r="AN25" s="63" t="s">
        <v>78</v>
      </c>
      <c r="AO25" s="63" t="s">
        <v>78</v>
      </c>
      <c r="AP25" s="63" t="s">
        <v>78</v>
      </c>
      <c r="AQ25" s="63" t="s">
        <v>78</v>
      </c>
    </row>
    <row r="26" spans="1:43" ht="105" x14ac:dyDescent="0.25">
      <c r="A26" s="56" t="str">
        <f t="shared" si="0"/>
        <v/>
      </c>
      <c r="B26" s="70" t="s">
        <v>79</v>
      </c>
      <c r="C26" s="58" t="s">
        <v>99</v>
      </c>
      <c r="D26" s="59" t="s">
        <v>100</v>
      </c>
      <c r="E26" s="64"/>
      <c r="F26" s="61">
        <v>1130.5</v>
      </c>
      <c r="G26" s="66">
        <v>1581</v>
      </c>
      <c r="H26" s="66">
        <v>1518.5</v>
      </c>
      <c r="I26" s="66">
        <v>1247.8</v>
      </c>
      <c r="J26" s="66"/>
      <c r="K26" s="66"/>
      <c r="L26" s="66"/>
      <c r="M26" s="66"/>
      <c r="N26" s="66">
        <v>1023</v>
      </c>
      <c r="O26" s="66">
        <v>1375.5</v>
      </c>
      <c r="P26" s="67">
        <v>1023</v>
      </c>
      <c r="Q26" s="66">
        <v>1157.7</v>
      </c>
      <c r="R26" s="66"/>
      <c r="S26" s="67"/>
      <c r="T26" s="67"/>
      <c r="U26" s="67"/>
      <c r="V26" s="67"/>
      <c r="W26" s="67"/>
      <c r="X26" s="67"/>
      <c r="Y26" s="67"/>
      <c r="Z26" s="67">
        <v>766</v>
      </c>
      <c r="AA26" s="62">
        <v>3.8596605744125325</v>
      </c>
      <c r="AB26" s="62">
        <v>3.1403394255874675</v>
      </c>
      <c r="AC26" s="62">
        <v>0</v>
      </c>
      <c r="AD26" s="62">
        <v>0</v>
      </c>
      <c r="AE26" s="62">
        <v>0</v>
      </c>
      <c r="AF26" s="62">
        <v>0</v>
      </c>
      <c r="AG26" s="62">
        <v>7</v>
      </c>
      <c r="AH26" s="63">
        <v>1.3984962406015038</v>
      </c>
      <c r="AI26" s="63">
        <v>0.82173197234112605</v>
      </c>
      <c r="AJ26" s="63" t="s">
        <v>78</v>
      </c>
      <c r="AK26" s="63" t="s">
        <v>78</v>
      </c>
      <c r="AL26" s="63">
        <v>1.3445747800586509</v>
      </c>
      <c r="AM26" s="63">
        <v>1.1316715542521996</v>
      </c>
      <c r="AN26" s="63" t="s">
        <v>78</v>
      </c>
      <c r="AO26" s="63" t="s">
        <v>78</v>
      </c>
      <c r="AP26" s="63" t="s">
        <v>78</v>
      </c>
      <c r="AQ26" s="63" t="s">
        <v>78</v>
      </c>
    </row>
    <row r="27" spans="1:43" ht="75" x14ac:dyDescent="0.25">
      <c r="A27" s="56" t="str">
        <f t="shared" si="0"/>
        <v/>
      </c>
      <c r="B27" s="70" t="s">
        <v>79</v>
      </c>
      <c r="C27" s="58" t="s">
        <v>101</v>
      </c>
      <c r="D27" s="59" t="s">
        <v>102</v>
      </c>
      <c r="E27" s="64"/>
      <c r="F27" s="61">
        <v>1488</v>
      </c>
      <c r="G27" s="66">
        <v>1467</v>
      </c>
      <c r="H27" s="66">
        <v>1138</v>
      </c>
      <c r="I27" s="66">
        <v>919</v>
      </c>
      <c r="J27" s="66"/>
      <c r="K27" s="66"/>
      <c r="L27" s="66"/>
      <c r="M27" s="66"/>
      <c r="N27" s="66">
        <v>682</v>
      </c>
      <c r="O27" s="66">
        <v>705</v>
      </c>
      <c r="P27" s="67">
        <v>681.5</v>
      </c>
      <c r="Q27" s="66">
        <v>640.5</v>
      </c>
      <c r="R27" s="66"/>
      <c r="S27" s="67"/>
      <c r="T27" s="67"/>
      <c r="U27" s="67"/>
      <c r="V27" s="67"/>
      <c r="W27" s="67"/>
      <c r="X27" s="67"/>
      <c r="Y27" s="67"/>
      <c r="Z27" s="67">
        <v>339</v>
      </c>
      <c r="AA27" s="62">
        <v>6.4070796460176993</v>
      </c>
      <c r="AB27" s="62">
        <v>4.6002949852507378</v>
      </c>
      <c r="AC27" s="62">
        <v>0</v>
      </c>
      <c r="AD27" s="62">
        <v>0</v>
      </c>
      <c r="AE27" s="62">
        <v>0</v>
      </c>
      <c r="AF27" s="62">
        <v>0</v>
      </c>
      <c r="AG27" s="62">
        <v>11.007374631268437</v>
      </c>
      <c r="AH27" s="63">
        <v>0.98588709677419351</v>
      </c>
      <c r="AI27" s="63">
        <v>0.80755711775043937</v>
      </c>
      <c r="AJ27" s="63" t="s">
        <v>78</v>
      </c>
      <c r="AK27" s="63" t="s">
        <v>78</v>
      </c>
      <c r="AL27" s="63">
        <v>1.033724340175953</v>
      </c>
      <c r="AM27" s="63">
        <v>0.93983859134262659</v>
      </c>
      <c r="AN27" s="63" t="s">
        <v>78</v>
      </c>
      <c r="AO27" s="63" t="s">
        <v>78</v>
      </c>
      <c r="AP27" s="63" t="s">
        <v>78</v>
      </c>
      <c r="AQ27" s="63" t="s">
        <v>78</v>
      </c>
    </row>
    <row r="28" spans="1:43" ht="105" x14ac:dyDescent="0.25">
      <c r="A28" s="56" t="str">
        <f t="shared" si="0"/>
        <v/>
      </c>
      <c r="B28" s="70" t="s">
        <v>79</v>
      </c>
      <c r="C28" s="58" t="s">
        <v>103</v>
      </c>
      <c r="D28" s="59" t="s">
        <v>104</v>
      </c>
      <c r="E28" s="64"/>
      <c r="F28" s="61">
        <v>1491.5</v>
      </c>
      <c r="G28" s="66">
        <v>1436.25</v>
      </c>
      <c r="H28" s="66">
        <v>1498</v>
      </c>
      <c r="I28" s="66">
        <v>1437.5</v>
      </c>
      <c r="J28" s="66"/>
      <c r="K28" s="66"/>
      <c r="L28" s="66"/>
      <c r="M28" s="66"/>
      <c r="N28" s="66">
        <v>1023</v>
      </c>
      <c r="O28" s="66">
        <v>1077</v>
      </c>
      <c r="P28" s="67">
        <v>1023.5</v>
      </c>
      <c r="Q28" s="66">
        <v>924</v>
      </c>
      <c r="R28" s="66"/>
      <c r="S28" s="67"/>
      <c r="T28" s="67"/>
      <c r="U28" s="67"/>
      <c r="V28" s="67"/>
      <c r="W28" s="67"/>
      <c r="X28" s="67"/>
      <c r="Y28" s="67"/>
      <c r="Z28" s="67">
        <v>786</v>
      </c>
      <c r="AA28" s="62">
        <v>3.1975190839694658</v>
      </c>
      <c r="AB28" s="62">
        <v>3.0044529262086512</v>
      </c>
      <c r="AC28" s="62">
        <v>0</v>
      </c>
      <c r="AD28" s="62">
        <v>0</v>
      </c>
      <c r="AE28" s="62">
        <v>0</v>
      </c>
      <c r="AF28" s="62">
        <v>0</v>
      </c>
      <c r="AG28" s="62">
        <v>6.2019720101781166</v>
      </c>
      <c r="AH28" s="63">
        <v>0.96295675494468658</v>
      </c>
      <c r="AI28" s="63">
        <v>0.95961281708945256</v>
      </c>
      <c r="AJ28" s="63" t="s">
        <v>78</v>
      </c>
      <c r="AK28" s="63" t="s">
        <v>78</v>
      </c>
      <c r="AL28" s="63">
        <v>1.0527859237536656</v>
      </c>
      <c r="AM28" s="63">
        <v>0.90278456277479235</v>
      </c>
      <c r="AN28" s="63" t="s">
        <v>78</v>
      </c>
      <c r="AO28" s="63" t="s">
        <v>78</v>
      </c>
      <c r="AP28" s="63" t="s">
        <v>78</v>
      </c>
      <c r="AQ28" s="63" t="s">
        <v>78</v>
      </c>
    </row>
    <row r="29" spans="1:43" ht="105" x14ac:dyDescent="0.25">
      <c r="A29" s="56" t="str">
        <f t="shared" si="0"/>
        <v/>
      </c>
      <c r="B29" s="70" t="s">
        <v>79</v>
      </c>
      <c r="C29" s="58" t="s">
        <v>105</v>
      </c>
      <c r="D29" s="59" t="s">
        <v>104</v>
      </c>
      <c r="E29" s="64"/>
      <c r="F29" s="61">
        <v>1490.5</v>
      </c>
      <c r="G29" s="66">
        <v>1470</v>
      </c>
      <c r="H29" s="66">
        <v>2243.5</v>
      </c>
      <c r="I29" s="66">
        <v>1896</v>
      </c>
      <c r="J29" s="66"/>
      <c r="K29" s="66"/>
      <c r="L29" s="66"/>
      <c r="M29" s="66"/>
      <c r="N29" s="66">
        <v>1023</v>
      </c>
      <c r="O29" s="66">
        <v>1035.3</v>
      </c>
      <c r="P29" s="67">
        <v>1023</v>
      </c>
      <c r="Q29" s="66">
        <v>935</v>
      </c>
      <c r="R29" s="66"/>
      <c r="S29" s="67"/>
      <c r="T29" s="67"/>
      <c r="U29" s="67"/>
      <c r="V29" s="67"/>
      <c r="W29" s="67"/>
      <c r="X29" s="67"/>
      <c r="Y29" s="67"/>
      <c r="Z29" s="67">
        <v>802</v>
      </c>
      <c r="AA29" s="62">
        <v>3.1238154613466338</v>
      </c>
      <c r="AB29" s="62">
        <v>3.5299251870324189</v>
      </c>
      <c r="AC29" s="62">
        <v>0</v>
      </c>
      <c r="AD29" s="62">
        <v>0</v>
      </c>
      <c r="AE29" s="62">
        <v>0</v>
      </c>
      <c r="AF29" s="62">
        <v>0</v>
      </c>
      <c r="AG29" s="62">
        <v>6.6537406483790527</v>
      </c>
      <c r="AH29" s="63">
        <v>0.98624622609862467</v>
      </c>
      <c r="AI29" s="63">
        <v>0.84510809003788723</v>
      </c>
      <c r="AJ29" s="63" t="s">
        <v>78</v>
      </c>
      <c r="AK29" s="63" t="s">
        <v>78</v>
      </c>
      <c r="AL29" s="63">
        <v>1.0120234604105571</v>
      </c>
      <c r="AM29" s="63">
        <v>0.91397849462365588</v>
      </c>
      <c r="AN29" s="63" t="s">
        <v>78</v>
      </c>
      <c r="AO29" s="63" t="s">
        <v>78</v>
      </c>
      <c r="AP29" s="63" t="s">
        <v>78</v>
      </c>
      <c r="AQ29" s="63" t="s">
        <v>78</v>
      </c>
    </row>
    <row r="30" spans="1:43" ht="75" x14ac:dyDescent="0.25">
      <c r="A30" s="56" t="str">
        <f t="shared" si="0"/>
        <v/>
      </c>
      <c r="B30" s="70" t="s">
        <v>79</v>
      </c>
      <c r="C30" s="58" t="s">
        <v>106</v>
      </c>
      <c r="D30" s="59" t="s">
        <v>93</v>
      </c>
      <c r="E30" s="64"/>
      <c r="F30" s="61">
        <v>744</v>
      </c>
      <c r="G30" s="66">
        <v>894</v>
      </c>
      <c r="H30" s="66">
        <v>372</v>
      </c>
      <c r="I30" s="66">
        <v>312</v>
      </c>
      <c r="J30" s="66"/>
      <c r="K30" s="66"/>
      <c r="L30" s="66"/>
      <c r="M30" s="66"/>
      <c r="N30" s="66">
        <v>682</v>
      </c>
      <c r="O30" s="66">
        <v>726</v>
      </c>
      <c r="P30" s="67">
        <v>341</v>
      </c>
      <c r="Q30" s="66">
        <v>308</v>
      </c>
      <c r="R30" s="66"/>
      <c r="S30" s="67"/>
      <c r="T30" s="67"/>
      <c r="U30" s="67"/>
      <c r="V30" s="67"/>
      <c r="W30" s="67"/>
      <c r="X30" s="67"/>
      <c r="Y30" s="67"/>
      <c r="Z30" s="67">
        <v>51</v>
      </c>
      <c r="AA30" s="62">
        <v>31.764705882352942</v>
      </c>
      <c r="AB30" s="62">
        <v>12.156862745098039</v>
      </c>
      <c r="AC30" s="62">
        <v>0</v>
      </c>
      <c r="AD30" s="62">
        <v>0</v>
      </c>
      <c r="AE30" s="62">
        <v>0</v>
      </c>
      <c r="AF30" s="62">
        <v>0</v>
      </c>
      <c r="AG30" s="62">
        <v>43.921568627450981</v>
      </c>
      <c r="AH30" s="63">
        <v>1.2016129032258065</v>
      </c>
      <c r="AI30" s="63">
        <v>0.83870967741935487</v>
      </c>
      <c r="AJ30" s="63" t="s">
        <v>78</v>
      </c>
      <c r="AK30" s="63" t="s">
        <v>78</v>
      </c>
      <c r="AL30" s="63">
        <v>1.064516129032258</v>
      </c>
      <c r="AM30" s="63">
        <v>0.90322580645161288</v>
      </c>
      <c r="AN30" s="63" t="s">
        <v>78</v>
      </c>
      <c r="AO30" s="63" t="s">
        <v>78</v>
      </c>
      <c r="AP30" s="63" t="s">
        <v>78</v>
      </c>
      <c r="AQ30" s="63" t="s">
        <v>78</v>
      </c>
    </row>
    <row r="31" spans="1:43" ht="105" x14ac:dyDescent="0.25">
      <c r="A31" s="56" t="str">
        <f t="shared" si="0"/>
        <v/>
      </c>
      <c r="B31" s="70" t="s">
        <v>79</v>
      </c>
      <c r="C31" s="58" t="s">
        <v>107</v>
      </c>
      <c r="D31" s="59" t="s">
        <v>96</v>
      </c>
      <c r="E31" s="64"/>
      <c r="F31" s="61">
        <v>1304.5</v>
      </c>
      <c r="G31" s="66">
        <v>1479</v>
      </c>
      <c r="H31" s="66">
        <v>1535.25</v>
      </c>
      <c r="I31" s="66">
        <v>1414</v>
      </c>
      <c r="J31" s="66"/>
      <c r="K31" s="66"/>
      <c r="L31" s="66"/>
      <c r="M31" s="66"/>
      <c r="N31" s="66">
        <v>1021</v>
      </c>
      <c r="O31" s="66">
        <v>1102.3</v>
      </c>
      <c r="P31" s="67">
        <v>1023.5</v>
      </c>
      <c r="Q31" s="66">
        <v>946</v>
      </c>
      <c r="R31" s="66"/>
      <c r="S31" s="67"/>
      <c r="T31" s="67"/>
      <c r="U31" s="67"/>
      <c r="V31" s="67"/>
      <c r="W31" s="67"/>
      <c r="X31" s="67"/>
      <c r="Y31" s="67"/>
      <c r="Z31" s="67">
        <v>705</v>
      </c>
      <c r="AA31" s="62">
        <v>3.6614184397163125</v>
      </c>
      <c r="AB31" s="62">
        <v>3.3475177304964538</v>
      </c>
      <c r="AC31" s="62">
        <v>0</v>
      </c>
      <c r="AD31" s="62">
        <v>0</v>
      </c>
      <c r="AE31" s="62">
        <v>0</v>
      </c>
      <c r="AF31" s="62">
        <v>0</v>
      </c>
      <c r="AG31" s="62">
        <v>7.0089361702127659</v>
      </c>
      <c r="AH31" s="63">
        <v>1.1337677270985052</v>
      </c>
      <c r="AI31" s="63">
        <v>0.92102263475004076</v>
      </c>
      <c r="AJ31" s="63" t="s">
        <v>78</v>
      </c>
      <c r="AK31" s="63" t="s">
        <v>78</v>
      </c>
      <c r="AL31" s="63">
        <v>1.0796278158667971</v>
      </c>
      <c r="AM31" s="63">
        <v>0.92427943331704931</v>
      </c>
      <c r="AN31" s="63" t="s">
        <v>78</v>
      </c>
      <c r="AO31" s="63" t="s">
        <v>78</v>
      </c>
      <c r="AP31" s="63" t="s">
        <v>78</v>
      </c>
      <c r="AQ31" s="63" t="s">
        <v>78</v>
      </c>
    </row>
  </sheetData>
  <mergeCells count="46">
    <mergeCell ref="AQ12:AQ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V12:W12"/>
    <mergeCell ref="X12:Y12"/>
    <mergeCell ref="AA12:AA13"/>
    <mergeCell ref="AB12:AB13"/>
    <mergeCell ref="AC12:AC13"/>
    <mergeCell ref="AD12:AD13"/>
    <mergeCell ref="AH11:AK11"/>
    <mergeCell ref="AL11:AO11"/>
    <mergeCell ref="AP11:AQ11"/>
    <mergeCell ref="A12:B12"/>
    <mergeCell ref="C12:C13"/>
    <mergeCell ref="D12:E12"/>
    <mergeCell ref="F12:G12"/>
    <mergeCell ref="H12:I12"/>
    <mergeCell ref="J12:K12"/>
    <mergeCell ref="L12:M12"/>
    <mergeCell ref="A11:B11"/>
    <mergeCell ref="F11:M11"/>
    <mergeCell ref="N11:U11"/>
    <mergeCell ref="V11:Y11"/>
    <mergeCell ref="Z11:Z13"/>
    <mergeCell ref="AA11:AG11"/>
    <mergeCell ref="N12:O12"/>
    <mergeCell ref="P12:Q12"/>
    <mergeCell ref="R12:S12"/>
    <mergeCell ref="T12:U12"/>
    <mergeCell ref="A2:AQ3"/>
    <mergeCell ref="C5:G5"/>
    <mergeCell ref="C7:O7"/>
    <mergeCell ref="C8:O8"/>
    <mergeCell ref="C9:O9"/>
    <mergeCell ref="A10:B10"/>
    <mergeCell ref="C10:O10"/>
  </mergeCells>
  <conditionalFormatting sqref="A10:B10">
    <cfRule type="cellIs" dxfId="5" priority="4" stopIfTrue="1" operator="equal">
      <formula>"At least one Hospital Site Name enetered is not recognised"</formula>
    </cfRule>
  </conditionalFormatting>
  <conditionalFormatting sqref="A11:B11">
    <cfRule type="cellIs" dxfId="4" priority="5" stopIfTrue="1" operator="equal">
      <formula>"Trust is not responsible for at least 1 site"</formula>
    </cfRule>
  </conditionalFormatting>
  <conditionalFormatting sqref="C10:C11">
    <cfRule type="cellIs" dxfId="3" priority="6" stopIfTrue="1" operator="equal">
      <formula>"Data not complete for all rows"</formula>
    </cfRule>
  </conditionalFormatting>
  <conditionalFormatting sqref="V15:Y15">
    <cfRule type="expression" dxfId="2" priority="3">
      <formula>$J$626=1</formula>
    </cfRule>
  </conditionalFormatting>
  <conditionalFormatting sqref="Z11">
    <cfRule type="expression" dxfId="1" priority="2" stopIfTrue="1">
      <formula>#REF!="N"</formula>
    </cfRule>
  </conditionalFormatting>
  <conditionalFormatting sqref="V17:Y31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F16:Z31" xr:uid="{6AD8195D-8061-4202-9A51-C04D74D80CA8}">
      <formula1>0</formula1>
    </dataValidation>
    <dataValidation type="list" allowBlank="1" showInputMessage="1" showErrorMessage="1" sqref="D16:E31" xr:uid="{100DFFFF-A689-4065-9A64-7C1CBFCA11F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2024-01-22T10:56:09Z</dcterms:created>
  <dcterms:modified xsi:type="dcterms:W3CDTF">2024-01-22T10:57:17Z</dcterms:modified>
</cp:coreProperties>
</file>